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GET DPT\Desktop\"/>
    </mc:Choice>
  </mc:AlternateContent>
  <bookViews>
    <workbookView xWindow="0" yWindow="0" windowWidth="20490" windowHeight="7755" activeTab="8"/>
  </bookViews>
  <sheets>
    <sheet name="gvn" sheetId="1" r:id="rId1"/>
    <sheet name="agri" sheetId="2" r:id="rId2"/>
    <sheet name="medical" sheetId="3" r:id="rId3"/>
    <sheet name="teti" sheetId="4" r:id="rId4"/>
    <sheet name="Road" sheetId="5" r:id="rId5"/>
    <sheet name="lands" sheetId="9" r:id="rId6"/>
    <sheet name="economic planning" sheetId="10" r:id="rId7"/>
    <sheet name="social" sheetId="11" r:id="rId8"/>
    <sheet name="water" sheetId="6" r:id="rId9"/>
    <sheet name="finance" sheetId="7" r:id="rId10"/>
    <sheet name="education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5" l="1"/>
  <c r="O76" i="11"/>
  <c r="O58" i="11"/>
  <c r="O57" i="11"/>
  <c r="O24" i="11"/>
  <c r="O25" i="11"/>
  <c r="O26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4" i="11"/>
  <c r="P4" i="11" s="1"/>
  <c r="Q4" i="11" s="1"/>
  <c r="R4" i="11" s="1"/>
  <c r="P485" i="3" l="1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84" i="3"/>
  <c r="M485" i="3"/>
  <c r="M486" i="3"/>
  <c r="M487" i="3"/>
  <c r="M488" i="3"/>
  <c r="O445" i="3"/>
  <c r="P445" i="3" s="1"/>
  <c r="N445" i="3"/>
  <c r="M445" i="3"/>
  <c r="P427" i="3"/>
  <c r="P428" i="3"/>
  <c r="P429" i="3"/>
  <c r="P430" i="3"/>
  <c r="P431" i="3"/>
  <c r="P432" i="3"/>
  <c r="P433" i="3"/>
  <c r="P434" i="3"/>
  <c r="P435" i="3"/>
  <c r="P436" i="3"/>
  <c r="P437" i="3"/>
  <c r="O427" i="3"/>
  <c r="O428" i="3"/>
  <c r="O429" i="3"/>
  <c r="O430" i="3"/>
  <c r="O431" i="3"/>
  <c r="O432" i="3"/>
  <c r="O433" i="3"/>
  <c r="O434" i="3"/>
  <c r="O435" i="3"/>
  <c r="O436" i="3"/>
  <c r="O437" i="3"/>
  <c r="N427" i="3"/>
  <c r="N428" i="3"/>
  <c r="N429" i="3"/>
  <c r="N430" i="3"/>
  <c r="N431" i="3"/>
  <c r="N432" i="3"/>
  <c r="N433" i="3"/>
  <c r="N434" i="3"/>
  <c r="N435" i="3"/>
  <c r="N436" i="3"/>
  <c r="N437" i="3"/>
  <c r="M427" i="3"/>
  <c r="M428" i="3"/>
  <c r="M429" i="3"/>
  <c r="M430" i="3"/>
  <c r="M431" i="3"/>
  <c r="M432" i="3"/>
  <c r="M433" i="3"/>
  <c r="M434" i="3"/>
  <c r="M435" i="3"/>
  <c r="M436" i="3"/>
  <c r="M437" i="3"/>
  <c r="P426" i="3"/>
  <c r="O426" i="3"/>
  <c r="N426" i="3"/>
  <c r="M426" i="3"/>
  <c r="P419" i="3"/>
  <c r="P420" i="3"/>
  <c r="O419" i="3"/>
  <c r="O420" i="3"/>
  <c r="N419" i="3"/>
  <c r="N420" i="3"/>
  <c r="M419" i="3"/>
  <c r="M420" i="3"/>
  <c r="P418" i="3"/>
  <c r="O418" i="3"/>
  <c r="N418" i="3"/>
  <c r="M418" i="3"/>
  <c r="P417" i="3"/>
  <c r="O411" i="3"/>
  <c r="O412" i="3"/>
  <c r="O413" i="3"/>
  <c r="O414" i="3"/>
  <c r="O410" i="3"/>
  <c r="N411" i="3"/>
  <c r="N412" i="3"/>
  <c r="N413" i="3"/>
  <c r="N414" i="3"/>
  <c r="N415" i="3"/>
  <c r="N410" i="3"/>
  <c r="M411" i="3"/>
  <c r="M412" i="3"/>
  <c r="M413" i="3"/>
  <c r="M414" i="3"/>
  <c r="M415" i="3"/>
  <c r="M410" i="3"/>
  <c r="P411" i="3"/>
  <c r="P412" i="3"/>
  <c r="P413" i="3"/>
  <c r="P414" i="3"/>
  <c r="P415" i="3"/>
  <c r="P410" i="3"/>
  <c r="P404" i="3"/>
  <c r="P403" i="3"/>
  <c r="O404" i="3"/>
  <c r="O403" i="3"/>
  <c r="N404" i="3"/>
  <c r="N403" i="3"/>
  <c r="M404" i="3"/>
  <c r="M403" i="3"/>
  <c r="P394" i="3"/>
  <c r="P395" i="3"/>
  <c r="P396" i="3"/>
  <c r="P397" i="3"/>
  <c r="P393" i="3"/>
  <c r="O394" i="3"/>
  <c r="O395" i="3"/>
  <c r="O396" i="3"/>
  <c r="O397" i="3"/>
  <c r="O393" i="3"/>
  <c r="M393" i="3"/>
  <c r="M394" i="3"/>
  <c r="M395" i="3"/>
  <c r="M396" i="3"/>
  <c r="M397" i="3"/>
  <c r="N393" i="3"/>
  <c r="N394" i="3"/>
  <c r="N395" i="3"/>
  <c r="N396" i="3"/>
  <c r="N397" i="3"/>
  <c r="N392" i="3"/>
  <c r="M392" i="3"/>
  <c r="M367" i="3"/>
  <c r="M361" i="3"/>
  <c r="N355" i="3"/>
  <c r="N356" i="3"/>
  <c r="N357" i="3"/>
  <c r="N358" i="3"/>
  <c r="N359" i="3"/>
  <c r="M356" i="3"/>
  <c r="M357" i="3"/>
  <c r="M358" i="3"/>
  <c r="M359" i="3"/>
  <c r="N354" i="3"/>
  <c r="M355" i="3"/>
  <c r="M354" i="3"/>
  <c r="N347" i="3"/>
  <c r="N346" i="3"/>
  <c r="M347" i="3"/>
  <c r="M346" i="3"/>
  <c r="P337" i="3"/>
  <c r="P338" i="3"/>
  <c r="P339" i="3"/>
  <c r="P340" i="3"/>
  <c r="P336" i="3"/>
  <c r="O337" i="3"/>
  <c r="O338" i="3"/>
  <c r="O339" i="3"/>
  <c r="O340" i="3"/>
  <c r="O336" i="3"/>
  <c r="N337" i="3"/>
  <c r="N338" i="3"/>
  <c r="N339" i="3"/>
  <c r="N340" i="3"/>
  <c r="N336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6" i="3"/>
  <c r="M337" i="3"/>
  <c r="M338" i="3"/>
  <c r="M339" i="3"/>
  <c r="M340" i="3"/>
  <c r="M313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0" i="3"/>
  <c r="O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10" i="3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43" i="5"/>
  <c r="Q39" i="5"/>
  <c r="Q40" i="5"/>
  <c r="Q41" i="5"/>
  <c r="Q42" i="5"/>
  <c r="Q38" i="5"/>
  <c r="P39" i="5"/>
  <c r="P40" i="5"/>
  <c r="P41" i="5"/>
  <c r="P42" i="5"/>
  <c r="P38" i="5"/>
  <c r="O39" i="5"/>
  <c r="O40" i="5"/>
  <c r="O41" i="5"/>
  <c r="O42" i="5"/>
  <c r="O38" i="5"/>
  <c r="N39" i="5"/>
  <c r="N40" i="5"/>
  <c r="N41" i="5"/>
  <c r="N42" i="5"/>
  <c r="N38" i="5"/>
  <c r="N36" i="5"/>
  <c r="N32" i="5"/>
  <c r="N21" i="5"/>
  <c r="N4" i="5"/>
  <c r="E10" i="6" l="1"/>
  <c r="E70" i="6"/>
  <c r="M11" i="6"/>
  <c r="N11" i="6" s="1"/>
  <c r="O11" i="6" s="1"/>
  <c r="P11" i="6" s="1"/>
  <c r="M12" i="6"/>
  <c r="N12" i="6" s="1"/>
  <c r="O12" i="6" s="1"/>
  <c r="P12" i="6" s="1"/>
  <c r="M13" i="6"/>
  <c r="N13" i="6" s="1"/>
  <c r="O13" i="6" s="1"/>
  <c r="P13" i="6" s="1"/>
  <c r="M14" i="6"/>
  <c r="N14" i="6" s="1"/>
  <c r="O14" i="6" s="1"/>
  <c r="P14" i="6" s="1"/>
  <c r="M15" i="6"/>
  <c r="N15" i="6" s="1"/>
  <c r="O15" i="6" s="1"/>
  <c r="P15" i="6" s="1"/>
  <c r="M16" i="6"/>
  <c r="N16" i="6" s="1"/>
  <c r="O16" i="6" s="1"/>
  <c r="P16" i="6" s="1"/>
  <c r="M17" i="6"/>
  <c r="N17" i="6" s="1"/>
  <c r="O17" i="6" s="1"/>
  <c r="P17" i="6" s="1"/>
  <c r="M18" i="6"/>
  <c r="N18" i="6" s="1"/>
  <c r="O18" i="6" s="1"/>
  <c r="P18" i="6" s="1"/>
  <c r="M19" i="6"/>
  <c r="N19" i="6" s="1"/>
  <c r="O19" i="6" s="1"/>
  <c r="P19" i="6" s="1"/>
  <c r="M20" i="6"/>
  <c r="N20" i="6" s="1"/>
  <c r="O20" i="6" s="1"/>
  <c r="P20" i="6" s="1"/>
  <c r="M21" i="6"/>
  <c r="N21" i="6" s="1"/>
  <c r="O21" i="6" s="1"/>
  <c r="P21" i="6" s="1"/>
  <c r="M22" i="6"/>
  <c r="N22" i="6" s="1"/>
  <c r="O22" i="6" s="1"/>
  <c r="P22" i="6" s="1"/>
  <c r="M23" i="6"/>
  <c r="N23" i="6" s="1"/>
  <c r="O23" i="6" s="1"/>
  <c r="P23" i="6" s="1"/>
  <c r="M24" i="6"/>
  <c r="N24" i="6" s="1"/>
  <c r="O24" i="6" s="1"/>
  <c r="P24" i="6" s="1"/>
  <c r="M25" i="6"/>
  <c r="N25" i="6" s="1"/>
  <c r="O25" i="6" s="1"/>
  <c r="P25" i="6" s="1"/>
  <c r="M26" i="6"/>
  <c r="N26" i="6" s="1"/>
  <c r="O26" i="6" s="1"/>
  <c r="P26" i="6" s="1"/>
  <c r="M27" i="6"/>
  <c r="N27" i="6" s="1"/>
  <c r="O27" i="6" s="1"/>
  <c r="P27" i="6" s="1"/>
  <c r="M28" i="6"/>
  <c r="N28" i="6" s="1"/>
  <c r="O28" i="6" s="1"/>
  <c r="P28" i="6" s="1"/>
  <c r="M29" i="6"/>
  <c r="N29" i="6" s="1"/>
  <c r="O29" i="6" s="1"/>
  <c r="P29" i="6" s="1"/>
  <c r="M30" i="6"/>
  <c r="N30" i="6" s="1"/>
  <c r="O30" i="6" s="1"/>
  <c r="P30" i="6" s="1"/>
  <c r="M31" i="6"/>
  <c r="N31" i="6" s="1"/>
  <c r="O31" i="6" s="1"/>
  <c r="P31" i="6" s="1"/>
  <c r="M32" i="6"/>
  <c r="N32" i="6" s="1"/>
  <c r="O32" i="6" s="1"/>
  <c r="P32" i="6" s="1"/>
  <c r="M33" i="6"/>
  <c r="N33" i="6" s="1"/>
  <c r="O33" i="6" s="1"/>
  <c r="P33" i="6" s="1"/>
  <c r="M34" i="6"/>
  <c r="N34" i="6" s="1"/>
  <c r="O34" i="6" s="1"/>
  <c r="P34" i="6" s="1"/>
  <c r="M35" i="6"/>
  <c r="N35" i="6" s="1"/>
  <c r="O35" i="6" s="1"/>
  <c r="P35" i="6" s="1"/>
  <c r="M36" i="6"/>
  <c r="N36" i="6" s="1"/>
  <c r="O36" i="6" s="1"/>
  <c r="P36" i="6" s="1"/>
  <c r="M37" i="6"/>
  <c r="N37" i="6" s="1"/>
  <c r="O37" i="6" s="1"/>
  <c r="P37" i="6" s="1"/>
  <c r="M38" i="6"/>
  <c r="N38" i="6" s="1"/>
  <c r="O38" i="6" s="1"/>
  <c r="P38" i="6" s="1"/>
  <c r="M39" i="6"/>
  <c r="N39" i="6" s="1"/>
  <c r="O39" i="6" s="1"/>
  <c r="P39" i="6" s="1"/>
  <c r="M40" i="6"/>
  <c r="N40" i="6" s="1"/>
  <c r="O40" i="6" s="1"/>
  <c r="P40" i="6" s="1"/>
  <c r="M41" i="6"/>
  <c r="N41" i="6" s="1"/>
  <c r="O41" i="6" s="1"/>
  <c r="P41" i="6" s="1"/>
  <c r="M42" i="6"/>
  <c r="N42" i="6" s="1"/>
  <c r="O42" i="6" s="1"/>
  <c r="P42" i="6" s="1"/>
  <c r="M43" i="6"/>
  <c r="N43" i="6" s="1"/>
  <c r="O43" i="6" s="1"/>
  <c r="P43" i="6" s="1"/>
  <c r="M44" i="6"/>
  <c r="N44" i="6" s="1"/>
  <c r="O44" i="6" s="1"/>
  <c r="P44" i="6" s="1"/>
  <c r="M45" i="6"/>
  <c r="N45" i="6" s="1"/>
  <c r="O45" i="6" s="1"/>
  <c r="P45" i="6" s="1"/>
  <c r="M46" i="6"/>
  <c r="N46" i="6" s="1"/>
  <c r="O46" i="6" s="1"/>
  <c r="P46" i="6" s="1"/>
  <c r="M47" i="6"/>
  <c r="N47" i="6" s="1"/>
  <c r="O47" i="6" s="1"/>
  <c r="P47" i="6" s="1"/>
  <c r="M48" i="6"/>
  <c r="N48" i="6" s="1"/>
  <c r="O48" i="6" s="1"/>
  <c r="P48" i="6" s="1"/>
  <c r="M49" i="6"/>
  <c r="N49" i="6" s="1"/>
  <c r="O49" i="6" s="1"/>
  <c r="P49" i="6" s="1"/>
  <c r="M50" i="6"/>
  <c r="N50" i="6" s="1"/>
  <c r="O50" i="6" s="1"/>
  <c r="P50" i="6" s="1"/>
  <c r="M51" i="6"/>
  <c r="N51" i="6" s="1"/>
  <c r="O51" i="6" s="1"/>
  <c r="P51" i="6" s="1"/>
  <c r="M52" i="6"/>
  <c r="N52" i="6" s="1"/>
  <c r="O52" i="6" s="1"/>
  <c r="P52" i="6" s="1"/>
  <c r="M53" i="6"/>
  <c r="N53" i="6" s="1"/>
  <c r="O53" i="6" s="1"/>
  <c r="P53" i="6" s="1"/>
  <c r="M54" i="6"/>
  <c r="N54" i="6" s="1"/>
  <c r="O54" i="6" s="1"/>
  <c r="P54" i="6" s="1"/>
  <c r="M55" i="6"/>
  <c r="N55" i="6" s="1"/>
  <c r="O55" i="6" s="1"/>
  <c r="P55" i="6" s="1"/>
  <c r="M56" i="6"/>
  <c r="N56" i="6" s="1"/>
  <c r="O56" i="6" s="1"/>
  <c r="P56" i="6" s="1"/>
  <c r="M57" i="6"/>
  <c r="N57" i="6" s="1"/>
  <c r="O57" i="6" s="1"/>
  <c r="P57" i="6" s="1"/>
  <c r="M58" i="6"/>
  <c r="N58" i="6" s="1"/>
  <c r="O58" i="6" s="1"/>
  <c r="P58" i="6" s="1"/>
  <c r="M59" i="6"/>
  <c r="N59" i="6" s="1"/>
  <c r="O59" i="6" s="1"/>
  <c r="P59" i="6" s="1"/>
  <c r="M60" i="6"/>
  <c r="N60" i="6" s="1"/>
  <c r="O60" i="6" s="1"/>
  <c r="P60" i="6" s="1"/>
  <c r="M61" i="6"/>
  <c r="N61" i="6" s="1"/>
  <c r="O61" i="6" s="1"/>
  <c r="P61" i="6" s="1"/>
  <c r="M62" i="6"/>
  <c r="N62" i="6" s="1"/>
  <c r="O62" i="6" s="1"/>
  <c r="P62" i="6" s="1"/>
  <c r="M63" i="6"/>
  <c r="N63" i="6" s="1"/>
  <c r="O63" i="6" s="1"/>
  <c r="P63" i="6" s="1"/>
  <c r="M64" i="6"/>
  <c r="N64" i="6" s="1"/>
  <c r="O64" i="6" s="1"/>
  <c r="P64" i="6" s="1"/>
  <c r="M65" i="6"/>
  <c r="N65" i="6" s="1"/>
  <c r="O65" i="6" s="1"/>
  <c r="P65" i="6" s="1"/>
  <c r="M66" i="6"/>
  <c r="N66" i="6" s="1"/>
  <c r="O66" i="6" s="1"/>
  <c r="P66" i="6" s="1"/>
  <c r="M67" i="6"/>
  <c r="N67" i="6" s="1"/>
  <c r="O67" i="6" s="1"/>
  <c r="P67" i="6" s="1"/>
  <c r="M68" i="6"/>
  <c r="N68" i="6" s="1"/>
  <c r="O68" i="6" s="1"/>
  <c r="P68" i="6" s="1"/>
  <c r="M69" i="6"/>
  <c r="N69" i="6" s="1"/>
  <c r="O69" i="6" s="1"/>
  <c r="P69" i="6" s="1"/>
  <c r="M71" i="6"/>
  <c r="N71" i="6" s="1"/>
  <c r="O71" i="6" s="1"/>
  <c r="P71" i="6" s="1"/>
  <c r="M72" i="6"/>
  <c r="N72" i="6" s="1"/>
  <c r="O72" i="6" s="1"/>
  <c r="P72" i="6" s="1"/>
  <c r="M73" i="6"/>
  <c r="N73" i="6" s="1"/>
  <c r="O73" i="6" s="1"/>
  <c r="P73" i="6" s="1"/>
  <c r="M74" i="6"/>
  <c r="N74" i="6" s="1"/>
  <c r="O74" i="6" s="1"/>
  <c r="P74" i="6" s="1"/>
  <c r="M75" i="6"/>
  <c r="N75" i="6" s="1"/>
  <c r="O75" i="6" s="1"/>
  <c r="P75" i="6" s="1"/>
  <c r="M76" i="6"/>
  <c r="N76" i="6" s="1"/>
  <c r="O76" i="6" s="1"/>
  <c r="P76" i="6" s="1"/>
  <c r="M77" i="6"/>
  <c r="N77" i="6" s="1"/>
  <c r="O77" i="6" s="1"/>
  <c r="P77" i="6" s="1"/>
  <c r="M78" i="6"/>
  <c r="N78" i="6" s="1"/>
  <c r="O78" i="6" s="1"/>
  <c r="P78" i="6" s="1"/>
  <c r="M79" i="6"/>
  <c r="N79" i="6" s="1"/>
  <c r="O79" i="6" s="1"/>
  <c r="P79" i="6" s="1"/>
  <c r="M80" i="6"/>
  <c r="N80" i="6" s="1"/>
  <c r="O80" i="6" s="1"/>
  <c r="P80" i="6" s="1"/>
  <c r="M81" i="6"/>
  <c r="N81" i="6" s="1"/>
  <c r="O81" i="6" s="1"/>
  <c r="P81" i="6" s="1"/>
  <c r="M82" i="6"/>
  <c r="N82" i="6" s="1"/>
  <c r="O82" i="6" s="1"/>
  <c r="P82" i="6" s="1"/>
  <c r="M83" i="6"/>
  <c r="N83" i="6" s="1"/>
  <c r="O83" i="6" s="1"/>
  <c r="P83" i="6" s="1"/>
  <c r="M84" i="6"/>
  <c r="N84" i="6" s="1"/>
  <c r="O84" i="6" s="1"/>
  <c r="P84" i="6" s="1"/>
  <c r="M85" i="6"/>
  <c r="N85" i="6" s="1"/>
  <c r="O85" i="6" s="1"/>
  <c r="P85" i="6" s="1"/>
  <c r="M86" i="6"/>
  <c r="N86" i="6" s="1"/>
  <c r="O86" i="6" s="1"/>
  <c r="P86" i="6" s="1"/>
  <c r="M87" i="6"/>
  <c r="N87" i="6" s="1"/>
  <c r="O87" i="6" s="1"/>
  <c r="P87" i="6" s="1"/>
  <c r="M88" i="6"/>
  <c r="N88" i="6" s="1"/>
  <c r="O88" i="6" s="1"/>
  <c r="P88" i="6" s="1"/>
  <c r="M89" i="6"/>
  <c r="N89" i="6" s="1"/>
  <c r="O89" i="6" s="1"/>
  <c r="P89" i="6" s="1"/>
  <c r="M195" i="1" l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86" i="1"/>
  <c r="L186" i="1"/>
  <c r="K186" i="1"/>
  <c r="J186" i="1"/>
  <c r="M185" i="1"/>
  <c r="L185" i="1"/>
  <c r="K185" i="1"/>
  <c r="J185" i="1"/>
  <c r="M183" i="1"/>
  <c r="L183" i="1"/>
  <c r="K183" i="1"/>
  <c r="J183" i="1"/>
  <c r="M182" i="1"/>
  <c r="L182" i="1"/>
  <c r="K182" i="1"/>
  <c r="J182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8" i="1"/>
  <c r="L128" i="1"/>
  <c r="K128" i="1"/>
  <c r="J128" i="1"/>
  <c r="M127" i="1"/>
  <c r="L127" i="1"/>
  <c r="K127" i="1"/>
  <c r="J127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1" i="1"/>
  <c r="L81" i="1"/>
  <c r="K81" i="1"/>
  <c r="J81" i="1"/>
  <c r="M80" i="1"/>
  <c r="L80" i="1"/>
  <c r="K80" i="1"/>
  <c r="J80" i="1"/>
  <c r="M79" i="1"/>
  <c r="L79" i="1"/>
  <c r="K79" i="1"/>
  <c r="J79" i="1"/>
  <c r="M77" i="1"/>
  <c r="L77" i="1"/>
  <c r="K77" i="1"/>
  <c r="J77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6" i="1"/>
  <c r="L46" i="1"/>
  <c r="K46" i="1"/>
  <c r="J46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  <c r="M2" i="1"/>
  <c r="L2" i="1"/>
  <c r="K2" i="1"/>
  <c r="J2" i="1"/>
  <c r="E82" i="11"/>
  <c r="O81" i="11"/>
  <c r="P81" i="11" s="1"/>
  <c r="Q81" i="11" s="1"/>
  <c r="R81" i="11" s="1"/>
  <c r="O80" i="11"/>
  <c r="P80" i="11" s="1"/>
  <c r="Q80" i="11" s="1"/>
  <c r="R80" i="11" s="1"/>
  <c r="O79" i="11"/>
  <c r="P79" i="11" s="1"/>
  <c r="Q79" i="11" s="1"/>
  <c r="R79" i="11" s="1"/>
  <c r="O78" i="11"/>
  <c r="P78" i="11" s="1"/>
  <c r="Q78" i="11" s="1"/>
  <c r="R78" i="11" s="1"/>
  <c r="P76" i="11"/>
  <c r="Q76" i="11" s="1"/>
  <c r="R76" i="11" s="1"/>
  <c r="O75" i="11"/>
  <c r="P75" i="11" s="1"/>
  <c r="Q75" i="11" s="1"/>
  <c r="R75" i="11" s="1"/>
  <c r="O74" i="11"/>
  <c r="P74" i="11" s="1"/>
  <c r="Q74" i="11" s="1"/>
  <c r="R74" i="11" s="1"/>
  <c r="O73" i="11"/>
  <c r="P73" i="11" s="1"/>
  <c r="Q73" i="11" s="1"/>
  <c r="R73" i="11" s="1"/>
  <c r="O72" i="11"/>
  <c r="P72" i="11" s="1"/>
  <c r="Q72" i="11" s="1"/>
  <c r="R72" i="11" s="1"/>
  <c r="O71" i="11"/>
  <c r="P71" i="11" s="1"/>
  <c r="Q71" i="11" s="1"/>
  <c r="R71" i="11" s="1"/>
  <c r="O70" i="11"/>
  <c r="P70" i="11" s="1"/>
  <c r="Q70" i="11" s="1"/>
  <c r="R70" i="11" s="1"/>
  <c r="O69" i="11"/>
  <c r="P69" i="11" s="1"/>
  <c r="Q69" i="11" s="1"/>
  <c r="R69" i="11" s="1"/>
  <c r="P68" i="11"/>
  <c r="Q68" i="11" s="1"/>
  <c r="R68" i="11" s="1"/>
  <c r="O68" i="11"/>
  <c r="O67" i="11"/>
  <c r="P67" i="11" s="1"/>
  <c r="Q67" i="11" s="1"/>
  <c r="R67" i="11" s="1"/>
  <c r="O66" i="11"/>
  <c r="P66" i="11" s="1"/>
  <c r="Q66" i="11" s="1"/>
  <c r="R66" i="11" s="1"/>
  <c r="O65" i="11"/>
  <c r="P65" i="11" s="1"/>
  <c r="Q65" i="11" s="1"/>
  <c r="R65" i="11" s="1"/>
  <c r="O64" i="11"/>
  <c r="P64" i="11" s="1"/>
  <c r="Q64" i="11" s="1"/>
  <c r="R64" i="11" s="1"/>
  <c r="O63" i="11"/>
  <c r="P63" i="11" s="1"/>
  <c r="Q63" i="11" s="1"/>
  <c r="R63" i="11" s="1"/>
  <c r="O62" i="11"/>
  <c r="P62" i="11" s="1"/>
  <c r="Q62" i="11" s="1"/>
  <c r="R62" i="11" s="1"/>
  <c r="O61" i="11"/>
  <c r="P61" i="11" s="1"/>
  <c r="Q61" i="11" s="1"/>
  <c r="R61" i="11" s="1"/>
  <c r="O60" i="11"/>
  <c r="P60" i="11" s="1"/>
  <c r="Q60" i="11" s="1"/>
  <c r="R60" i="11" s="1"/>
  <c r="O59" i="11"/>
  <c r="P59" i="11" s="1"/>
  <c r="Q59" i="11" s="1"/>
  <c r="R59" i="11" s="1"/>
  <c r="P58" i="11"/>
  <c r="Q58" i="11" s="1"/>
  <c r="R58" i="11" s="1"/>
  <c r="P57" i="11"/>
  <c r="Q57" i="11" s="1"/>
  <c r="R57" i="11" s="1"/>
  <c r="O56" i="11"/>
  <c r="P56" i="11" s="1"/>
  <c r="Q56" i="11" s="1"/>
  <c r="R56" i="11" s="1"/>
  <c r="O55" i="11"/>
  <c r="P55" i="11" s="1"/>
  <c r="Q55" i="11" s="1"/>
  <c r="R55" i="11" s="1"/>
  <c r="O54" i="11"/>
  <c r="P54" i="11" s="1"/>
  <c r="Q54" i="11" s="1"/>
  <c r="R54" i="11" s="1"/>
  <c r="O53" i="11"/>
  <c r="P53" i="11" s="1"/>
  <c r="Q53" i="11" s="1"/>
  <c r="R53" i="11" s="1"/>
  <c r="O52" i="11"/>
  <c r="P52" i="11" s="1"/>
  <c r="Q52" i="11" s="1"/>
  <c r="R52" i="11" s="1"/>
  <c r="O51" i="11"/>
  <c r="P51" i="11" s="1"/>
  <c r="Q51" i="11" s="1"/>
  <c r="R51" i="11" s="1"/>
  <c r="O50" i="11"/>
  <c r="P50" i="11" s="1"/>
  <c r="Q50" i="11" s="1"/>
  <c r="R50" i="11" s="1"/>
  <c r="O49" i="11"/>
  <c r="P49" i="11" s="1"/>
  <c r="Q49" i="11" s="1"/>
  <c r="R49" i="11" s="1"/>
  <c r="P48" i="11"/>
  <c r="Q48" i="11" s="1"/>
  <c r="R48" i="11" s="1"/>
  <c r="O48" i="11"/>
  <c r="O47" i="11"/>
  <c r="P47" i="11" s="1"/>
  <c r="Q47" i="11" s="1"/>
  <c r="R47" i="11" s="1"/>
  <c r="O46" i="11"/>
  <c r="P46" i="11" s="1"/>
  <c r="Q46" i="11" s="1"/>
  <c r="R46" i="11" s="1"/>
  <c r="O45" i="11"/>
  <c r="P45" i="11" s="1"/>
  <c r="Q45" i="11" s="1"/>
  <c r="R45" i="11" s="1"/>
  <c r="P44" i="11"/>
  <c r="Q44" i="11" s="1"/>
  <c r="R44" i="11" s="1"/>
  <c r="P43" i="11"/>
  <c r="Q43" i="11" s="1"/>
  <c r="R43" i="11" s="1"/>
  <c r="P42" i="11"/>
  <c r="Q42" i="11" s="1"/>
  <c r="R42" i="11" s="1"/>
  <c r="P41" i="11"/>
  <c r="Q41" i="11" s="1"/>
  <c r="R41" i="11" s="1"/>
  <c r="P40" i="11"/>
  <c r="Q40" i="11" s="1"/>
  <c r="R40" i="11" s="1"/>
  <c r="P39" i="11"/>
  <c r="Q39" i="11" s="1"/>
  <c r="R39" i="11" s="1"/>
  <c r="P38" i="11"/>
  <c r="Q38" i="11" s="1"/>
  <c r="R38" i="11" s="1"/>
  <c r="P37" i="11"/>
  <c r="Q37" i="11" s="1"/>
  <c r="R37" i="11" s="1"/>
  <c r="E200" i="6" l="1"/>
  <c r="E89" i="6"/>
  <c r="E88" i="6"/>
  <c r="E87" i="6"/>
  <c r="E86" i="6"/>
  <c r="E85" i="6"/>
  <c r="E81" i="6"/>
  <c r="E80" i="6"/>
  <c r="E79" i="6"/>
  <c r="E78" i="6"/>
  <c r="E77" i="6"/>
  <c r="E76" i="6"/>
  <c r="E75" i="6"/>
  <c r="E74" i="6"/>
  <c r="E73" i="6"/>
  <c r="E52" i="6"/>
  <c r="E51" i="6"/>
  <c r="E5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83" i="6" l="1"/>
  <c r="E42" i="6"/>
  <c r="E54" i="6"/>
  <c r="E56" i="6"/>
  <c r="E55" i="6"/>
  <c r="E60" i="6"/>
  <c r="E67" i="6"/>
  <c r="E71" i="6"/>
  <c r="E64" i="6"/>
  <c r="E53" i="6"/>
  <c r="E59" i="6"/>
  <c r="E61" i="6"/>
  <c r="E62" i="6"/>
  <c r="E72" i="6"/>
  <c r="E82" i="6"/>
  <c r="E39" i="6"/>
  <c r="E40" i="6"/>
  <c r="E41" i="6"/>
  <c r="E46" i="6"/>
  <c r="E66" i="6"/>
  <c r="E57" i="6"/>
  <c r="E58" i="6"/>
  <c r="E63" i="6"/>
  <c r="E43" i="6"/>
  <c r="E44" i="6"/>
  <c r="E45" i="6"/>
  <c r="E47" i="6"/>
  <c r="E48" i="6"/>
  <c r="E49" i="6"/>
  <c r="E65" i="6"/>
  <c r="E68" i="6"/>
  <c r="E69" i="6"/>
  <c r="E84" i="6"/>
  <c r="O312" i="5"/>
  <c r="P312" i="5" s="1"/>
  <c r="Q312" i="5" s="1"/>
  <c r="P310" i="5"/>
  <c r="Q310" i="5" s="1"/>
  <c r="P498" i="3" l="1"/>
  <c r="O498" i="3"/>
  <c r="N498" i="3"/>
  <c r="M498" i="3"/>
  <c r="P497" i="3"/>
  <c r="O497" i="3"/>
  <c r="N497" i="3"/>
  <c r="M497" i="3"/>
  <c r="P496" i="3"/>
  <c r="O496" i="3"/>
  <c r="N496" i="3"/>
  <c r="M496" i="3"/>
  <c r="P495" i="3"/>
  <c r="O495" i="3"/>
  <c r="N495" i="3"/>
  <c r="M495" i="3"/>
  <c r="P494" i="3"/>
  <c r="O494" i="3"/>
  <c r="N494" i="3"/>
  <c r="M494" i="3"/>
  <c r="F493" i="3"/>
  <c r="P493" i="3" s="1"/>
  <c r="P492" i="3"/>
  <c r="O492" i="3"/>
  <c r="N492" i="3"/>
  <c r="M492" i="3"/>
  <c r="P491" i="3"/>
  <c r="O491" i="3"/>
  <c r="N491" i="3"/>
  <c r="M491" i="3"/>
  <c r="P490" i="3"/>
  <c r="O490" i="3"/>
  <c r="N490" i="3"/>
  <c r="M490" i="3"/>
  <c r="P489" i="3"/>
  <c r="O489" i="3"/>
  <c r="N489" i="3"/>
  <c r="M489" i="3"/>
  <c r="P488" i="3"/>
  <c r="O488" i="3"/>
  <c r="N488" i="3"/>
  <c r="P487" i="3"/>
  <c r="O487" i="3"/>
  <c r="N487" i="3"/>
  <c r="P486" i="3"/>
  <c r="O486" i="3"/>
  <c r="N486" i="3"/>
  <c r="O485" i="3"/>
  <c r="N485" i="3"/>
  <c r="F483" i="3"/>
  <c r="F482" i="3"/>
  <c r="F481" i="3"/>
  <c r="F480" i="3"/>
  <c r="F479" i="3"/>
  <c r="F478" i="3"/>
  <c r="F477" i="3"/>
  <c r="F476" i="3"/>
  <c r="O475" i="3"/>
  <c r="N475" i="3"/>
  <c r="F474" i="3"/>
  <c r="N474" i="3" s="1"/>
  <c r="P473" i="3"/>
  <c r="O473" i="3"/>
  <c r="N473" i="3"/>
  <c r="P472" i="3"/>
  <c r="O472" i="3"/>
  <c r="N472" i="3"/>
  <c r="P471" i="3"/>
  <c r="O471" i="3"/>
  <c r="N471" i="3"/>
  <c r="P470" i="3"/>
  <c r="O470" i="3"/>
  <c r="N470" i="3"/>
  <c r="F468" i="3"/>
  <c r="P468" i="3" s="1"/>
  <c r="F467" i="3"/>
  <c r="O466" i="3"/>
  <c r="F466" i="3"/>
  <c r="N466" i="3" s="1"/>
  <c r="F465" i="3"/>
  <c r="P465" i="3" s="1"/>
  <c r="F464" i="3"/>
  <c r="P464" i="3" s="1"/>
  <c r="N463" i="3"/>
  <c r="F463" i="3"/>
  <c r="F462" i="3"/>
  <c r="F461" i="3"/>
  <c r="F460" i="3"/>
  <c r="F459" i="3"/>
  <c r="F458" i="3"/>
  <c r="N458" i="3" s="1"/>
  <c r="F457" i="3"/>
  <c r="P457" i="3" s="1"/>
  <c r="O456" i="3"/>
  <c r="F456" i="3"/>
  <c r="P456" i="3" s="1"/>
  <c r="P455" i="3"/>
  <c r="O455" i="3"/>
  <c r="N455" i="3"/>
  <c r="P454" i="3"/>
  <c r="O454" i="3"/>
  <c r="N454" i="3"/>
  <c r="F452" i="3"/>
  <c r="N452" i="3" s="1"/>
  <c r="P451" i="3"/>
  <c r="F451" i="3"/>
  <c r="P450" i="3"/>
  <c r="O450" i="3"/>
  <c r="N450" i="3"/>
  <c r="P449" i="3"/>
  <c r="O449" i="3"/>
  <c r="N449" i="3"/>
  <c r="P448" i="3"/>
  <c r="O448" i="3"/>
  <c r="N448" i="3"/>
  <c r="P447" i="3"/>
  <c r="O447" i="3"/>
  <c r="N447" i="3"/>
  <c r="F446" i="3"/>
  <c r="P446" i="3" s="1"/>
  <c r="P444" i="3"/>
  <c r="O444" i="3"/>
  <c r="N444" i="3"/>
  <c r="M444" i="3"/>
  <c r="P443" i="3"/>
  <c r="O443" i="3"/>
  <c r="N443" i="3"/>
  <c r="M443" i="3"/>
  <c r="P442" i="3"/>
  <c r="O442" i="3"/>
  <c r="N442" i="3"/>
  <c r="M442" i="3"/>
  <c r="P441" i="3"/>
  <c r="O441" i="3"/>
  <c r="N441" i="3"/>
  <c r="M441" i="3"/>
  <c r="M439" i="3"/>
  <c r="F439" i="3"/>
  <c r="N439" i="3" s="1"/>
  <c r="F438" i="3"/>
  <c r="F437" i="3"/>
  <c r="F436" i="3"/>
  <c r="F435" i="3"/>
  <c r="F430" i="3"/>
  <c r="F429" i="3"/>
  <c r="F428" i="3"/>
  <c r="F427" i="3"/>
  <c r="F426" i="3"/>
  <c r="P425" i="3"/>
  <c r="O425" i="3"/>
  <c r="N425" i="3"/>
  <c r="M425" i="3"/>
  <c r="P424" i="3"/>
  <c r="O424" i="3"/>
  <c r="N424" i="3"/>
  <c r="M424" i="3"/>
  <c r="F422" i="3"/>
  <c r="N422" i="3" s="1"/>
  <c r="F421" i="3"/>
  <c r="P421" i="3" s="1"/>
  <c r="F420" i="3"/>
  <c r="F419" i="3"/>
  <c r="F418" i="3"/>
  <c r="F417" i="3"/>
  <c r="F416" i="3"/>
  <c r="P416" i="3" s="1"/>
  <c r="F415" i="3"/>
  <c r="F414" i="3"/>
  <c r="F413" i="3"/>
  <c r="F412" i="3"/>
  <c r="F411" i="3"/>
  <c r="F410" i="3"/>
  <c r="P409" i="3"/>
  <c r="O409" i="3"/>
  <c r="N409" i="3"/>
  <c r="M409" i="3"/>
  <c r="P408" i="3"/>
  <c r="O408" i="3"/>
  <c r="N408" i="3"/>
  <c r="M408" i="3"/>
  <c r="P407" i="3"/>
  <c r="O407" i="3"/>
  <c r="N407" i="3"/>
  <c r="M407" i="3"/>
  <c r="O405" i="3"/>
  <c r="F405" i="3"/>
  <c r="P405" i="3" s="1"/>
  <c r="F404" i="3"/>
  <c r="F403" i="3"/>
  <c r="F402" i="3"/>
  <c r="F401" i="3"/>
  <c r="P401" i="3" s="1"/>
  <c r="F400" i="3"/>
  <c r="M400" i="3" s="1"/>
  <c r="F399" i="3"/>
  <c r="N399" i="3" s="1"/>
  <c r="F398" i="3"/>
  <c r="P398" i="3" s="1"/>
  <c r="F397" i="3"/>
  <c r="F396" i="3"/>
  <c r="F395" i="3"/>
  <c r="F394" i="3"/>
  <c r="F393" i="3"/>
  <c r="F392" i="3"/>
  <c r="P391" i="3"/>
  <c r="O391" i="3"/>
  <c r="N391" i="3"/>
  <c r="M391" i="3"/>
  <c r="P390" i="3"/>
  <c r="O390" i="3"/>
  <c r="N390" i="3"/>
  <c r="M390" i="3"/>
  <c r="P389" i="3"/>
  <c r="O389" i="3"/>
  <c r="N389" i="3"/>
  <c r="M389" i="3"/>
  <c r="F387" i="3"/>
  <c r="O386" i="3"/>
  <c r="F386" i="3"/>
  <c r="P386" i="3" s="1"/>
  <c r="F385" i="3"/>
  <c r="P384" i="3"/>
  <c r="O384" i="3"/>
  <c r="N384" i="3"/>
  <c r="M384" i="3"/>
  <c r="P383" i="3"/>
  <c r="O383" i="3"/>
  <c r="N383" i="3"/>
  <c r="M383" i="3"/>
  <c r="P382" i="3"/>
  <c r="O382" i="3"/>
  <c r="N382" i="3"/>
  <c r="M382" i="3"/>
  <c r="P381" i="3"/>
  <c r="O381" i="3"/>
  <c r="N381" i="3"/>
  <c r="M381" i="3"/>
  <c r="P380" i="3"/>
  <c r="O380" i="3"/>
  <c r="N380" i="3"/>
  <c r="M380" i="3"/>
  <c r="P379" i="3"/>
  <c r="O379" i="3"/>
  <c r="N379" i="3"/>
  <c r="M379" i="3"/>
  <c r="P378" i="3"/>
  <c r="O378" i="3"/>
  <c r="N378" i="3"/>
  <c r="M378" i="3"/>
  <c r="F376" i="3"/>
  <c r="F375" i="3"/>
  <c r="F374" i="3"/>
  <c r="M374" i="3" s="1"/>
  <c r="M373" i="3"/>
  <c r="F373" i="3"/>
  <c r="N373" i="3" s="1"/>
  <c r="P372" i="3"/>
  <c r="O372" i="3"/>
  <c r="N372" i="3"/>
  <c r="M372" i="3"/>
  <c r="P371" i="3"/>
  <c r="O371" i="3"/>
  <c r="N371" i="3"/>
  <c r="M371" i="3"/>
  <c r="P370" i="3"/>
  <c r="F370" i="3"/>
  <c r="P369" i="3"/>
  <c r="O369" i="3"/>
  <c r="N369" i="3"/>
  <c r="M369" i="3"/>
  <c r="F367" i="3"/>
  <c r="F366" i="3"/>
  <c r="P365" i="3"/>
  <c r="O365" i="3"/>
  <c r="N365" i="3"/>
  <c r="M365" i="3"/>
  <c r="F363" i="3"/>
  <c r="M362" i="3"/>
  <c r="F362" i="3"/>
  <c r="P362" i="3" s="1"/>
  <c r="F361" i="3"/>
  <c r="P360" i="3"/>
  <c r="F360" i="3"/>
  <c r="F359" i="3"/>
  <c r="F358" i="3"/>
  <c r="F357" i="3"/>
  <c r="F356" i="3"/>
  <c r="F355" i="3"/>
  <c r="F354" i="3"/>
  <c r="F353" i="3"/>
  <c r="F352" i="3"/>
  <c r="P352" i="3" s="1"/>
  <c r="P351" i="3"/>
  <c r="O351" i="3"/>
  <c r="N351" i="3"/>
  <c r="M351" i="3"/>
  <c r="P350" i="3"/>
  <c r="O350" i="3"/>
  <c r="N350" i="3"/>
  <c r="M350" i="3"/>
  <c r="M348" i="3"/>
  <c r="F348" i="3"/>
  <c r="P348" i="3" s="1"/>
  <c r="F347" i="3"/>
  <c r="F346" i="3"/>
  <c r="P345" i="3"/>
  <c r="O345" i="3"/>
  <c r="N345" i="3"/>
  <c r="M345" i="3"/>
  <c r="F343" i="3"/>
  <c r="P343" i="3" s="1"/>
  <c r="F342" i="3"/>
  <c r="M342" i="3" s="1"/>
  <c r="F341" i="3"/>
  <c r="F340" i="3"/>
  <c r="F339" i="3"/>
  <c r="F338" i="3"/>
  <c r="F337" i="3"/>
  <c r="F336" i="3"/>
  <c r="F335" i="3"/>
  <c r="N335" i="3" s="1"/>
  <c r="P334" i="3"/>
  <c r="O334" i="3"/>
  <c r="N334" i="3"/>
  <c r="P333" i="3"/>
  <c r="O333" i="3"/>
  <c r="N333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08" i="3"/>
  <c r="M306" i="3"/>
  <c r="N305" i="3"/>
  <c r="M305" i="3"/>
  <c r="N304" i="3"/>
  <c r="N303" i="3"/>
  <c r="N302" i="3"/>
  <c r="P301" i="3"/>
  <c r="N300" i="3"/>
  <c r="N299" i="3"/>
  <c r="F297" i="3"/>
  <c r="F296" i="3"/>
  <c r="N295" i="3"/>
  <c r="N294" i="3"/>
  <c r="N293" i="3"/>
  <c r="M292" i="3"/>
  <c r="O290" i="3"/>
  <c r="N290" i="3"/>
  <c r="N289" i="3"/>
  <c r="M288" i="3"/>
  <c r="M287" i="3"/>
  <c r="P271" i="3"/>
  <c r="O271" i="3"/>
  <c r="N271" i="3"/>
  <c r="P270" i="3"/>
  <c r="O270" i="3"/>
  <c r="N270" i="3"/>
  <c r="F269" i="3"/>
  <c r="P269" i="3" s="1"/>
  <c r="F268" i="3"/>
  <c r="P268" i="3" s="1"/>
  <c r="F267" i="3"/>
  <c r="P267" i="3" s="1"/>
  <c r="F266" i="3"/>
  <c r="F265" i="3"/>
  <c r="F264" i="3"/>
  <c r="F263" i="3"/>
  <c r="F262" i="3"/>
  <c r="F261" i="3"/>
  <c r="F260" i="3"/>
  <c r="O259" i="3"/>
  <c r="F259" i="3"/>
  <c r="F258" i="3"/>
  <c r="F257" i="3"/>
  <c r="F256" i="3"/>
  <c r="O255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O243" i="3"/>
  <c r="F243" i="3"/>
  <c r="F242" i="3"/>
  <c r="F241" i="3"/>
  <c r="F240" i="3"/>
  <c r="O239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O227" i="3"/>
  <c r="F227" i="3"/>
  <c r="F226" i="3"/>
  <c r="F225" i="3"/>
  <c r="F224" i="3"/>
  <c r="O223" i="3"/>
  <c r="F223" i="3"/>
  <c r="F222" i="3"/>
  <c r="F221" i="3"/>
  <c r="F220" i="3"/>
  <c r="F219" i="3"/>
  <c r="F218" i="3"/>
  <c r="F217" i="3"/>
  <c r="F216" i="3"/>
  <c r="F215" i="3"/>
  <c r="F214" i="3"/>
  <c r="O213" i="3"/>
  <c r="F213" i="3"/>
  <c r="F212" i="3"/>
  <c r="F211" i="3"/>
  <c r="F210" i="3"/>
  <c r="O209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O197" i="3"/>
  <c r="F197" i="3"/>
  <c r="F196" i="3"/>
  <c r="F195" i="3"/>
  <c r="F194" i="3"/>
  <c r="O193" i="3"/>
  <c r="F193" i="3"/>
  <c r="F192" i="3"/>
  <c r="F191" i="3"/>
  <c r="F190" i="3"/>
  <c r="F189" i="3"/>
  <c r="F188" i="3"/>
  <c r="F187" i="3"/>
  <c r="F186" i="3"/>
  <c r="O185" i="3"/>
  <c r="F185" i="3"/>
  <c r="F184" i="3"/>
  <c r="F183" i="3"/>
  <c r="F182" i="3"/>
  <c r="O181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O169" i="3"/>
  <c r="F169" i="3"/>
  <c r="F168" i="3"/>
  <c r="F167" i="3"/>
  <c r="F166" i="3"/>
  <c r="F165" i="3"/>
  <c r="F164" i="3"/>
  <c r="O163" i="3"/>
  <c r="F163" i="3"/>
  <c r="F162" i="3"/>
  <c r="O161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O149" i="3"/>
  <c r="F149" i="3"/>
  <c r="F148" i="3"/>
  <c r="F147" i="3"/>
  <c r="F146" i="3"/>
  <c r="F145" i="3"/>
  <c r="F144" i="3"/>
  <c r="F143" i="3"/>
  <c r="F142" i="3"/>
  <c r="O141" i="3"/>
  <c r="F141" i="3"/>
  <c r="F140" i="3"/>
  <c r="F139" i="3"/>
  <c r="F138" i="3"/>
  <c r="F137" i="3"/>
  <c r="F136" i="3"/>
  <c r="F135" i="3"/>
  <c r="F134" i="3"/>
  <c r="O133" i="3"/>
  <c r="F133" i="3"/>
  <c r="F132" i="3"/>
  <c r="F131" i="3"/>
  <c r="F130" i="3"/>
  <c r="O130" i="3" s="1"/>
  <c r="F129" i="3"/>
  <c r="F128" i="3"/>
  <c r="F127" i="3"/>
  <c r="O126" i="3"/>
  <c r="F126" i="3"/>
  <c r="F125" i="3"/>
  <c r="O125" i="3" s="1"/>
  <c r="F124" i="3"/>
  <c r="F123" i="3"/>
  <c r="F122" i="3"/>
  <c r="F121" i="3"/>
  <c r="O121" i="3" s="1"/>
  <c r="F120" i="3"/>
  <c r="F119" i="3"/>
  <c r="O118" i="3"/>
  <c r="F118" i="3"/>
  <c r="F117" i="3"/>
  <c r="O117" i="3" s="1"/>
  <c r="F116" i="3"/>
  <c r="F115" i="3"/>
  <c r="F114" i="3"/>
  <c r="F113" i="3"/>
  <c r="O113" i="3" s="1"/>
  <c r="F112" i="3"/>
  <c r="F111" i="3"/>
  <c r="O110" i="3"/>
  <c r="F110" i="3"/>
  <c r="F109" i="3"/>
  <c r="O109" i="3" s="1"/>
  <c r="F108" i="3"/>
  <c r="F107" i="3"/>
  <c r="F106" i="3"/>
  <c r="F105" i="3"/>
  <c r="O105" i="3" s="1"/>
  <c r="F104" i="3"/>
  <c r="F103" i="3"/>
  <c r="F102" i="3"/>
  <c r="F101" i="3"/>
  <c r="O101" i="3" s="1"/>
  <c r="F100" i="3"/>
  <c r="F99" i="3"/>
  <c r="F98" i="3"/>
  <c r="F97" i="3"/>
  <c r="O97" i="3" s="1"/>
  <c r="F96" i="3"/>
  <c r="F95" i="3"/>
  <c r="F94" i="3"/>
  <c r="F93" i="3"/>
  <c r="O93" i="3" s="1"/>
  <c r="F92" i="3"/>
  <c r="F91" i="3"/>
  <c r="F90" i="3"/>
  <c r="F89" i="3"/>
  <c r="O89" i="3" s="1"/>
  <c r="F88" i="3"/>
  <c r="F87" i="3"/>
  <c r="F86" i="3"/>
  <c r="F85" i="3"/>
  <c r="O85" i="3" s="1"/>
  <c r="F84" i="3"/>
  <c r="F83" i="3"/>
  <c r="F82" i="3"/>
  <c r="F81" i="3"/>
  <c r="O81" i="3" s="1"/>
  <c r="F80" i="3"/>
  <c r="F79" i="3"/>
  <c r="O78" i="3"/>
  <c r="F78" i="3"/>
  <c r="F77" i="3"/>
  <c r="O77" i="3" s="1"/>
  <c r="F76" i="3"/>
  <c r="F75" i="3"/>
  <c r="F74" i="3"/>
  <c r="F73" i="3"/>
  <c r="O73" i="3" s="1"/>
  <c r="F72" i="3"/>
  <c r="F71" i="3"/>
  <c r="F70" i="3"/>
  <c r="F69" i="3"/>
  <c r="O69" i="3" s="1"/>
  <c r="F68" i="3"/>
  <c r="F67" i="3"/>
  <c r="O66" i="3"/>
  <c r="F66" i="3"/>
  <c r="F65" i="3"/>
  <c r="O65" i="3" s="1"/>
  <c r="F64" i="3"/>
  <c r="F63" i="3"/>
  <c r="F62" i="3"/>
  <c r="F61" i="3"/>
  <c r="O61" i="3" s="1"/>
  <c r="F60" i="3"/>
  <c r="F59" i="3"/>
  <c r="O58" i="3"/>
  <c r="F58" i="3"/>
  <c r="F57" i="3"/>
  <c r="O57" i="3" s="1"/>
  <c r="R56" i="3"/>
  <c r="Q56" i="3"/>
  <c r="F56" i="3"/>
  <c r="R55" i="3"/>
  <c r="Q55" i="3"/>
  <c r="F55" i="3"/>
  <c r="F54" i="3"/>
  <c r="F53" i="3"/>
  <c r="O53" i="3" s="1"/>
  <c r="F52" i="3"/>
  <c r="F51" i="3"/>
  <c r="F50" i="3"/>
  <c r="F49" i="3"/>
  <c r="O49" i="3" s="1"/>
  <c r="F48" i="3"/>
  <c r="Q47" i="3"/>
  <c r="F47" i="3"/>
  <c r="F46" i="3"/>
  <c r="O46" i="3" s="1"/>
  <c r="F45" i="3"/>
  <c r="F44" i="3"/>
  <c r="F43" i="3"/>
  <c r="F42" i="3"/>
  <c r="O42" i="3" s="1"/>
  <c r="F41" i="3"/>
  <c r="F40" i="3"/>
  <c r="F39" i="3"/>
  <c r="F38" i="3"/>
  <c r="O38" i="3" s="1"/>
  <c r="F37" i="3"/>
  <c r="Q36" i="3"/>
  <c r="F36" i="3"/>
  <c r="F35" i="3"/>
  <c r="O35" i="3" s="1"/>
  <c r="F34" i="3"/>
  <c r="F33" i="3"/>
  <c r="F32" i="3"/>
  <c r="F31" i="3"/>
  <c r="O31" i="3" s="1"/>
  <c r="F30" i="3"/>
  <c r="F29" i="3"/>
  <c r="F28" i="3"/>
  <c r="F27" i="3"/>
  <c r="O27" i="3" s="1"/>
  <c r="F26" i="3"/>
  <c r="F25" i="3"/>
  <c r="F24" i="3"/>
  <c r="F23" i="3"/>
  <c r="O23" i="3" s="1"/>
  <c r="F22" i="3"/>
  <c r="F21" i="3"/>
  <c r="F20" i="3"/>
  <c r="F19" i="3"/>
  <c r="O19" i="3" s="1"/>
  <c r="F18" i="3"/>
  <c r="F17" i="3"/>
  <c r="F16" i="3"/>
  <c r="F15" i="3"/>
  <c r="O15" i="3" s="1"/>
  <c r="F14" i="3"/>
  <c r="F13" i="3"/>
  <c r="F12" i="3"/>
  <c r="F11" i="3"/>
  <c r="O11" i="3" s="1"/>
  <c r="F10" i="3"/>
  <c r="H9" i="3"/>
  <c r="O24" i="3" l="1"/>
  <c r="O43" i="3"/>
  <c r="O98" i="3"/>
  <c r="O129" i="3"/>
  <c r="O135" i="3"/>
  <c r="O137" i="3"/>
  <c r="O173" i="3"/>
  <c r="N342" i="3"/>
  <c r="N400" i="3"/>
  <c r="M416" i="3"/>
  <c r="O464" i="3"/>
  <c r="O82" i="3"/>
  <c r="O187" i="3"/>
  <c r="O199" i="3"/>
  <c r="O446" i="3"/>
  <c r="N467" i="3"/>
  <c r="O16" i="3"/>
  <c r="O32" i="3"/>
  <c r="O54" i="3"/>
  <c r="O90" i="3"/>
  <c r="O143" i="3"/>
  <c r="O151" i="3"/>
  <c r="O153" i="3"/>
  <c r="O155" i="3"/>
  <c r="O177" i="3"/>
  <c r="O179" i="3"/>
  <c r="O191" i="3"/>
  <c r="O201" i="3"/>
  <c r="N343" i="3"/>
  <c r="N362" i="3"/>
  <c r="O399" i="3"/>
  <c r="M401" i="3"/>
  <c r="M405" i="3"/>
  <c r="O422" i="3"/>
  <c r="M385" i="3"/>
  <c r="N385" i="3"/>
  <c r="N462" i="3"/>
  <c r="O462" i="3"/>
  <c r="P363" i="3"/>
  <c r="M363" i="3"/>
  <c r="O56" i="3"/>
  <c r="O70" i="3"/>
  <c r="O94" i="3"/>
  <c r="O102" i="3"/>
  <c r="O189" i="3"/>
  <c r="O218" i="3"/>
  <c r="O251" i="3"/>
  <c r="O263" i="3"/>
  <c r="P375" i="3"/>
  <c r="O375" i="3"/>
  <c r="M375" i="3"/>
  <c r="P460" i="3"/>
  <c r="O460" i="3"/>
  <c r="O147" i="3"/>
  <c r="P353" i="3"/>
  <c r="O353" i="3"/>
  <c r="N353" i="3"/>
  <c r="M353" i="3"/>
  <c r="O145" i="3"/>
  <c r="O175" i="3"/>
  <c r="O207" i="3"/>
  <c r="O12" i="3"/>
  <c r="O20" i="3"/>
  <c r="O28" i="3"/>
  <c r="O36" i="3"/>
  <c r="O39" i="3"/>
  <c r="O47" i="3"/>
  <c r="O50" i="3"/>
  <c r="O62" i="3"/>
  <c r="O74" i="3"/>
  <c r="O86" i="3"/>
  <c r="O106" i="3"/>
  <c r="O114" i="3"/>
  <c r="O122" i="3"/>
  <c r="O139" i="3"/>
  <c r="O231" i="3"/>
  <c r="O205" i="3"/>
  <c r="O211" i="3"/>
  <c r="O219" i="3"/>
  <c r="O235" i="3"/>
  <c r="O247" i="3"/>
  <c r="O267" i="3"/>
  <c r="O342" i="3"/>
  <c r="N348" i="3"/>
  <c r="O373" i="3"/>
  <c r="O401" i="3"/>
  <c r="O416" i="3"/>
  <c r="F431" i="3"/>
  <c r="O439" i="3"/>
  <c r="O452" i="3"/>
  <c r="O458" i="3"/>
  <c r="O468" i="3"/>
  <c r="O474" i="3"/>
  <c r="F344" i="3"/>
  <c r="P344" i="3" s="1"/>
  <c r="F469" i="3"/>
  <c r="O157" i="3"/>
  <c r="O159" i="3"/>
  <c r="O165" i="3"/>
  <c r="O167" i="3"/>
  <c r="O171" i="3"/>
  <c r="O183" i="3"/>
  <c r="O195" i="3"/>
  <c r="O203" i="3"/>
  <c r="O215" i="3"/>
  <c r="O217" i="3"/>
  <c r="M343" i="3"/>
  <c r="N374" i="3"/>
  <c r="M386" i="3"/>
  <c r="M399" i="3"/>
  <c r="M422" i="3"/>
  <c r="N459" i="3"/>
  <c r="M493" i="3"/>
  <c r="O136" i="3"/>
  <c r="O142" i="3"/>
  <c r="O146" i="3"/>
  <c r="O150" i="3"/>
  <c r="O154" i="3"/>
  <c r="O158" i="3"/>
  <c r="O162" i="3"/>
  <c r="O216" i="3"/>
  <c r="O13" i="3"/>
  <c r="O17" i="3"/>
  <c r="O21" i="3"/>
  <c r="O25" i="3"/>
  <c r="O29" i="3"/>
  <c r="O33" i="3"/>
  <c r="O40" i="3"/>
  <c r="O44" i="3"/>
  <c r="O51" i="3"/>
  <c r="O55" i="3"/>
  <c r="O59" i="3"/>
  <c r="O63" i="3"/>
  <c r="O67" i="3"/>
  <c r="O71" i="3"/>
  <c r="O75" i="3"/>
  <c r="O79" i="3"/>
  <c r="O83" i="3"/>
  <c r="O87" i="3"/>
  <c r="O91" i="3"/>
  <c r="O95" i="3"/>
  <c r="O99" i="3"/>
  <c r="O103" i="3"/>
  <c r="O107" i="3"/>
  <c r="O111" i="3"/>
  <c r="O115" i="3"/>
  <c r="O119" i="3"/>
  <c r="O123" i="3"/>
  <c r="O127" i="3"/>
  <c r="O140" i="3"/>
  <c r="O170" i="3"/>
  <c r="O180" i="3"/>
  <c r="O196" i="3"/>
  <c r="O212" i="3"/>
  <c r="O226" i="3"/>
  <c r="O258" i="3"/>
  <c r="F364" i="3"/>
  <c r="O387" i="3"/>
  <c r="N387" i="3"/>
  <c r="M387" i="3"/>
  <c r="P387" i="3"/>
  <c r="O166" i="3"/>
  <c r="O14" i="3"/>
  <c r="O18" i="3"/>
  <c r="O22" i="3"/>
  <c r="O26" i="3"/>
  <c r="O30" i="3"/>
  <c r="O34" i="3"/>
  <c r="O37" i="3"/>
  <c r="O41" i="3"/>
  <c r="O45" i="3"/>
  <c r="O48" i="3"/>
  <c r="O52" i="3"/>
  <c r="O60" i="3"/>
  <c r="O64" i="3"/>
  <c r="O68" i="3"/>
  <c r="O72" i="3"/>
  <c r="O76" i="3"/>
  <c r="O80" i="3"/>
  <c r="O84" i="3"/>
  <c r="O88" i="3"/>
  <c r="O92" i="3"/>
  <c r="O96" i="3"/>
  <c r="O100" i="3"/>
  <c r="O104" i="3"/>
  <c r="O108" i="3"/>
  <c r="O112" i="3"/>
  <c r="O116" i="3"/>
  <c r="O120" i="3"/>
  <c r="O124" i="3"/>
  <c r="O128" i="3"/>
  <c r="O131" i="3"/>
  <c r="O134" i="3"/>
  <c r="O144" i="3"/>
  <c r="O148" i="3"/>
  <c r="O152" i="3"/>
  <c r="O156" i="3"/>
  <c r="O160" i="3"/>
  <c r="O164" i="3"/>
  <c r="O168" i="3"/>
  <c r="O176" i="3"/>
  <c r="O192" i="3"/>
  <c r="O208" i="3"/>
  <c r="O184" i="3"/>
  <c r="O200" i="3"/>
  <c r="F272" i="3"/>
  <c r="O132" i="3"/>
  <c r="O138" i="3"/>
  <c r="O172" i="3"/>
  <c r="O188" i="3"/>
  <c r="O204" i="3"/>
  <c r="O222" i="3"/>
  <c r="O242" i="3"/>
  <c r="O174" i="3"/>
  <c r="O178" i="3"/>
  <c r="O182" i="3"/>
  <c r="O186" i="3"/>
  <c r="O190" i="3"/>
  <c r="O194" i="3"/>
  <c r="O198" i="3"/>
  <c r="O202" i="3"/>
  <c r="O206" i="3"/>
  <c r="O210" i="3"/>
  <c r="O214" i="3"/>
  <c r="O221" i="3"/>
  <c r="O238" i="3"/>
  <c r="O254" i="3"/>
  <c r="O352" i="3"/>
  <c r="N352" i="3"/>
  <c r="M352" i="3"/>
  <c r="O402" i="3"/>
  <c r="N402" i="3"/>
  <c r="M402" i="3"/>
  <c r="P402" i="3"/>
  <c r="O220" i="3"/>
  <c r="O234" i="3"/>
  <c r="O250" i="3"/>
  <c r="O266" i="3"/>
  <c r="O341" i="3"/>
  <c r="N341" i="3"/>
  <c r="M341" i="3"/>
  <c r="O376" i="3"/>
  <c r="N376" i="3"/>
  <c r="M376" i="3"/>
  <c r="P376" i="3"/>
  <c r="F406" i="3"/>
  <c r="O438" i="3"/>
  <c r="N438" i="3"/>
  <c r="M438" i="3"/>
  <c r="P438" i="3"/>
  <c r="O469" i="3"/>
  <c r="N469" i="3"/>
  <c r="P469" i="3"/>
  <c r="O230" i="3"/>
  <c r="O246" i="3"/>
  <c r="O262" i="3"/>
  <c r="P341" i="3"/>
  <c r="F349" i="3"/>
  <c r="O360" i="3"/>
  <c r="N360" i="3"/>
  <c r="M360" i="3"/>
  <c r="O461" i="3"/>
  <c r="N461" i="3"/>
  <c r="P461" i="3"/>
  <c r="O224" i="3"/>
  <c r="O228" i="3"/>
  <c r="O232" i="3"/>
  <c r="O236" i="3"/>
  <c r="O240" i="3"/>
  <c r="O244" i="3"/>
  <c r="O248" i="3"/>
  <c r="O252" i="3"/>
  <c r="O256" i="3"/>
  <c r="O260" i="3"/>
  <c r="O264" i="3"/>
  <c r="O268" i="3"/>
  <c r="F332" i="3"/>
  <c r="O335" i="3"/>
  <c r="P342" i="3"/>
  <c r="O343" i="3"/>
  <c r="O348" i="3"/>
  <c r="O362" i="3"/>
  <c r="N363" i="3"/>
  <c r="F368" i="3"/>
  <c r="O421" i="3"/>
  <c r="N421" i="3"/>
  <c r="M421" i="3"/>
  <c r="O451" i="3"/>
  <c r="F453" i="3"/>
  <c r="N451" i="3"/>
  <c r="O225" i="3"/>
  <c r="O229" i="3"/>
  <c r="O233" i="3"/>
  <c r="O237" i="3"/>
  <c r="O241" i="3"/>
  <c r="O245" i="3"/>
  <c r="O249" i="3"/>
  <c r="O253" i="3"/>
  <c r="O257" i="3"/>
  <c r="O261" i="3"/>
  <c r="O265" i="3"/>
  <c r="O269" i="3"/>
  <c r="P335" i="3"/>
  <c r="O363" i="3"/>
  <c r="O370" i="3"/>
  <c r="N370" i="3"/>
  <c r="M370" i="3"/>
  <c r="O398" i="3"/>
  <c r="N398" i="3"/>
  <c r="M398" i="3"/>
  <c r="O457" i="3"/>
  <c r="N457" i="3"/>
  <c r="O465" i="3"/>
  <c r="N465" i="3"/>
  <c r="O417" i="3"/>
  <c r="N417" i="3"/>
  <c r="M417" i="3"/>
  <c r="P373" i="3"/>
  <c r="O374" i="3"/>
  <c r="N375" i="3"/>
  <c r="F377" i="3"/>
  <c r="O385" i="3"/>
  <c r="N386" i="3"/>
  <c r="F388" i="3"/>
  <c r="O392" i="3"/>
  <c r="P399" i="3"/>
  <c r="O400" i="3"/>
  <c r="N401" i="3"/>
  <c r="N405" i="3"/>
  <c r="O415" i="3"/>
  <c r="N416" i="3"/>
  <c r="P422" i="3"/>
  <c r="P439" i="3"/>
  <c r="N446" i="3"/>
  <c r="P452" i="3"/>
  <c r="N456" i="3"/>
  <c r="P458" i="3"/>
  <c r="O459" i="3"/>
  <c r="N460" i="3"/>
  <c r="P462" i="3"/>
  <c r="O463" i="3"/>
  <c r="N464" i="3"/>
  <c r="P466" i="3"/>
  <c r="O467" i="3"/>
  <c r="N468" i="3"/>
  <c r="P474" i="3"/>
  <c r="N493" i="3"/>
  <c r="P374" i="3"/>
  <c r="P385" i="3"/>
  <c r="P392" i="3"/>
  <c r="P400" i="3"/>
  <c r="F423" i="3"/>
  <c r="F440" i="3"/>
  <c r="P459" i="3"/>
  <c r="P463" i="3"/>
  <c r="P467" i="3"/>
  <c r="F484" i="3"/>
  <c r="O493" i="3"/>
  <c r="M344" i="3" l="1"/>
  <c r="N344" i="3"/>
  <c r="O344" i="3"/>
  <c r="O406" i="3"/>
  <c r="N406" i="3"/>
  <c r="M406" i="3"/>
  <c r="P406" i="3"/>
  <c r="M423" i="3"/>
  <c r="P423" i="3"/>
  <c r="O423" i="3"/>
  <c r="N423" i="3"/>
  <c r="N377" i="3"/>
  <c r="M377" i="3"/>
  <c r="P377" i="3"/>
  <c r="O377" i="3"/>
  <c r="P453" i="3"/>
  <c r="O453" i="3"/>
  <c r="N453" i="3"/>
  <c r="P349" i="3"/>
  <c r="O349" i="3"/>
  <c r="N349" i="3"/>
  <c r="M349" i="3"/>
  <c r="O272" i="3"/>
  <c r="N272" i="3"/>
  <c r="P272" i="3"/>
  <c r="O364" i="3"/>
  <c r="N364" i="3"/>
  <c r="M364" i="3"/>
  <c r="P364" i="3"/>
  <c r="N388" i="3"/>
  <c r="M388" i="3"/>
  <c r="P388" i="3"/>
  <c r="O388" i="3"/>
  <c r="N332" i="3"/>
  <c r="P332" i="3"/>
  <c r="O332" i="3"/>
  <c r="M440" i="3"/>
  <c r="P440" i="3"/>
  <c r="O440" i="3"/>
  <c r="N440" i="3"/>
  <c r="P368" i="3"/>
  <c r="N368" i="3"/>
  <c r="O368" i="3"/>
  <c r="M368" i="3"/>
  <c r="E11" i="6" l="1"/>
</calcChain>
</file>

<file path=xl/comments1.xml><?xml version="1.0" encoding="utf-8"?>
<comments xmlns="http://schemas.openxmlformats.org/spreadsheetml/2006/main">
  <authors>
    <author>Admin</author>
  </authors>
  <commentList>
    <comment ref="F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Community Health Volunteers
</t>
        </r>
      </text>
    </comment>
  </commentList>
</comments>
</file>

<file path=xl/comments2.xml><?xml version="1.0" encoding="utf-8"?>
<comments xmlns="http://schemas.openxmlformats.org/spreadsheetml/2006/main">
  <authors>
    <author>Aaaron`s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</rPr>
          <t>Aaaron`s: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<sst xmlns="http://schemas.openxmlformats.org/spreadsheetml/2006/main" count="8535" uniqueCount="2784">
  <si>
    <t>Source of Funds</t>
  </si>
  <si>
    <t>Resrvations for Target Group %</t>
  </si>
  <si>
    <t>Margin of Preference for Local Contractors %</t>
  </si>
  <si>
    <t>Timing of Activities (Quarterly Basic)</t>
  </si>
  <si>
    <t>Youth</t>
  </si>
  <si>
    <t>Women</t>
  </si>
  <si>
    <t>PWD</t>
  </si>
  <si>
    <t>Citizen Contractors</t>
  </si>
  <si>
    <t>1st Quarter</t>
  </si>
  <si>
    <t>2nd Quarter</t>
  </si>
  <si>
    <t>3rd Quarter</t>
  </si>
  <si>
    <t>4th Quarter</t>
  </si>
  <si>
    <t>M000002959</t>
  </si>
  <si>
    <t>Request for Quotation</t>
  </si>
  <si>
    <t>M000001006</t>
  </si>
  <si>
    <t>Mobile phones; Airtime, Safaricom 250</t>
  </si>
  <si>
    <t>M000001007</t>
  </si>
  <si>
    <t>Mobile phones; Airtime, Safaricom 500</t>
  </si>
  <si>
    <t>M000001008</t>
  </si>
  <si>
    <t>Mobile phones; Airtime, Safaricom 1000</t>
  </si>
  <si>
    <t>M000001012</t>
  </si>
  <si>
    <t>Mobile phones; Airtime, Orange 1000</t>
  </si>
  <si>
    <t>M000001295</t>
  </si>
  <si>
    <t>Mobile phones; Smart Phone</t>
  </si>
  <si>
    <t>S000000334</t>
  </si>
  <si>
    <t>Telecommunication equipment , Telephone, Telex, Facsimile, Mobile Phone services</t>
  </si>
  <si>
    <t>M000000092</t>
  </si>
  <si>
    <t>Direct Procurement</t>
  </si>
  <si>
    <t>S000000022</t>
  </si>
  <si>
    <t>S000000041</t>
  </si>
  <si>
    <t>Chartered airplane travel</t>
  </si>
  <si>
    <t>S000000030</t>
  </si>
  <si>
    <t>S000000019</t>
  </si>
  <si>
    <t>Digital printing; Brochures, 1piece</t>
  </si>
  <si>
    <t>S000000050</t>
  </si>
  <si>
    <t>Digital printing; Banners, 1piece</t>
  </si>
  <si>
    <t>S000000051</t>
  </si>
  <si>
    <t>Digital printing; Posters, 1piece</t>
  </si>
  <si>
    <t>S000000094</t>
  </si>
  <si>
    <t>Digital printing; Diaries A4</t>
  </si>
  <si>
    <t>S000000347</t>
  </si>
  <si>
    <t>Digital printing; Annual Report</t>
  </si>
  <si>
    <t>S000000378</t>
  </si>
  <si>
    <t>M00003481</t>
  </si>
  <si>
    <t>Calendars</t>
  </si>
  <si>
    <t>S000000014</t>
  </si>
  <si>
    <t xml:space="preserve"> Subscriptions to Newspapers, Magazines and Periodicals </t>
  </si>
  <si>
    <t>M000001013</t>
  </si>
  <si>
    <t>Newspapers; Dailys</t>
  </si>
  <si>
    <t>Direct procurement</t>
  </si>
  <si>
    <t>M000005682</t>
  </si>
  <si>
    <t>Daily Nation Newspaper</t>
  </si>
  <si>
    <t>S000000385</t>
  </si>
  <si>
    <t>S000000335</t>
  </si>
  <si>
    <t>S000000039</t>
  </si>
  <si>
    <t>Catering Services</t>
  </si>
  <si>
    <t>S000000071</t>
  </si>
  <si>
    <t>Catering services; Assorted Lunches and drinks</t>
  </si>
  <si>
    <t>S000000093</t>
  </si>
  <si>
    <t>Catering services; per plate</t>
  </si>
  <si>
    <t>S000000066</t>
  </si>
  <si>
    <t>S000000136</t>
  </si>
  <si>
    <t>Events management; Events and Decorations</t>
  </si>
  <si>
    <t>S000000415</t>
  </si>
  <si>
    <t>Public or outdoor artwork; Decorations</t>
  </si>
  <si>
    <t>M000001375</t>
  </si>
  <si>
    <t>Natural sugars or sweetening products; Sugar, 50kg Bag</t>
  </si>
  <si>
    <t>M000006365</t>
  </si>
  <si>
    <t>Domestic food storage containers; sugar dish</t>
  </si>
  <si>
    <t>M000002732</t>
  </si>
  <si>
    <t>Natural sugars or sweetening products; White 2kg</t>
  </si>
  <si>
    <t>M000002727</t>
  </si>
  <si>
    <t>Leaf tea; 250g</t>
  </si>
  <si>
    <t>M000002730</t>
  </si>
  <si>
    <t>Leaf tea Masala; 250g</t>
  </si>
  <si>
    <t>M000000602</t>
  </si>
  <si>
    <t>BOTTLE, WATER;NESTLE PURE LIFE SPARKLING,PLASTIC,BOTTLES 24 X 500 ML,CLEAR</t>
  </si>
  <si>
    <t>M000000424</t>
  </si>
  <si>
    <t>M000002852</t>
  </si>
  <si>
    <t>Fresh milk; Low Fat 1ltr</t>
  </si>
  <si>
    <t>M000002771</t>
  </si>
  <si>
    <t>Security uniforms</t>
  </si>
  <si>
    <t>M000002769</t>
  </si>
  <si>
    <t>Customs uniforms</t>
  </si>
  <si>
    <t>M000000794</t>
  </si>
  <si>
    <t>Photocopying papers</t>
  </si>
  <si>
    <t>M000000609</t>
  </si>
  <si>
    <t>Box files</t>
  </si>
  <si>
    <t>M000003299</t>
  </si>
  <si>
    <t>Spring files</t>
  </si>
  <si>
    <t>M000001014</t>
  </si>
  <si>
    <t>White out</t>
  </si>
  <si>
    <t>M000000062</t>
  </si>
  <si>
    <t>Stappling pins</t>
  </si>
  <si>
    <t>M000000011</t>
  </si>
  <si>
    <t>Note books</t>
  </si>
  <si>
    <t>M000002734</t>
  </si>
  <si>
    <t>Envelopes A5</t>
  </si>
  <si>
    <t>M000002733</t>
  </si>
  <si>
    <t>Envelopes A4</t>
  </si>
  <si>
    <t>M000000861</t>
  </si>
  <si>
    <t>Paper punch</t>
  </si>
  <si>
    <t>M000000060</t>
  </si>
  <si>
    <t>Staplers</t>
  </si>
  <si>
    <t>M000000573</t>
  </si>
  <si>
    <t>Glue</t>
  </si>
  <si>
    <t>M000000550</t>
  </si>
  <si>
    <t>Cellotape</t>
  </si>
  <si>
    <t>M000000830</t>
  </si>
  <si>
    <t>Masking tape</t>
  </si>
  <si>
    <t>M000000009</t>
  </si>
  <si>
    <t>Hard cover 1 quire</t>
  </si>
  <si>
    <t>M000000006</t>
  </si>
  <si>
    <t>Carbon papers</t>
  </si>
  <si>
    <t>M000001108</t>
  </si>
  <si>
    <t>Executive pens</t>
  </si>
  <si>
    <t>M000000041</t>
  </si>
  <si>
    <t>Ball point pens; Fine tipped, Blue</t>
  </si>
  <si>
    <t>M000000043</t>
  </si>
  <si>
    <t>Ball point pens; Fine tipped, Black</t>
  </si>
  <si>
    <t>M000000046</t>
  </si>
  <si>
    <t>Ball point pens; Normal, Red</t>
  </si>
  <si>
    <t>M000003132</t>
  </si>
  <si>
    <t>Markers; Felt pens Packets</t>
  </si>
  <si>
    <t>M000005401</t>
  </si>
  <si>
    <t>Ink cartridges ; Tonner 85A</t>
  </si>
  <si>
    <t>M000001078</t>
  </si>
  <si>
    <t>CARTRIDGE, TONER; 80A</t>
  </si>
  <si>
    <t>M000001358</t>
  </si>
  <si>
    <t>Toner; TK 310</t>
  </si>
  <si>
    <t>M000002589</t>
  </si>
  <si>
    <t>TONER CE 310</t>
  </si>
  <si>
    <t>M000001833</t>
  </si>
  <si>
    <t>Onion skin paper; Conqueror, 1rim</t>
  </si>
  <si>
    <t>M000001183</t>
  </si>
  <si>
    <t>Laundry products; Detergent Liquid Soap, 20ltrs</t>
  </si>
  <si>
    <t>M000002877</t>
  </si>
  <si>
    <t>Detergent surfactants; Liquid Lemon Pride 500ml</t>
  </si>
  <si>
    <t>M000000521</t>
  </si>
  <si>
    <t>BUCKET, MOP</t>
  </si>
  <si>
    <t>M000002898</t>
  </si>
  <si>
    <t>Dust mops; Dry Mops</t>
  </si>
  <si>
    <t>M000002899</t>
  </si>
  <si>
    <t>Cleaning pails or buckets; Plastic Mop Bucket</t>
  </si>
  <si>
    <t>M000003076</t>
  </si>
  <si>
    <t>Broom or mop handles; Wooden</t>
  </si>
  <si>
    <t>M000000428</t>
  </si>
  <si>
    <t>Soap; Bar, 800g</t>
  </si>
  <si>
    <t>M000000599</t>
  </si>
  <si>
    <t>SOAP; LAUNDRY,BAR,125 G</t>
  </si>
  <si>
    <t>M000002871</t>
  </si>
  <si>
    <t>Soaps; Bar Soap 800gms</t>
  </si>
  <si>
    <t>M000000422</t>
  </si>
  <si>
    <t>Air Freshener; 300ml</t>
  </si>
  <si>
    <t>M000000798</t>
  </si>
  <si>
    <t>AIR FRESHENER, SPRAY;SATEEN</t>
  </si>
  <si>
    <t>M000002866</t>
  </si>
  <si>
    <t>Air freshener; Toilet Balls</t>
  </si>
  <si>
    <t>M000002880</t>
  </si>
  <si>
    <t>Air freshener; Lavender 300ml</t>
  </si>
  <si>
    <t>M000002882</t>
  </si>
  <si>
    <t>Air freshener; Toilet</t>
  </si>
  <si>
    <t>M000002860</t>
  </si>
  <si>
    <t>Toilet cleaners; Harpic 500ml</t>
  </si>
  <si>
    <t>M000000423</t>
  </si>
  <si>
    <t>Toilet Tissue; Packet of 4</t>
  </si>
  <si>
    <t>M000001015</t>
  </si>
  <si>
    <t>Toilet tissue; White, Giant bale of 40</t>
  </si>
  <si>
    <t>M000002914</t>
  </si>
  <si>
    <t>Toilet tissue</t>
  </si>
  <si>
    <t>M000002855</t>
  </si>
  <si>
    <t>Toilet cleaners; VIM 500gm</t>
  </si>
  <si>
    <t>M000002856</t>
  </si>
  <si>
    <t>Toilet cleaners; VIM 1kg</t>
  </si>
  <si>
    <t>M000002724</t>
  </si>
  <si>
    <t>Scouring pads; Steel wool roll 250g</t>
  </si>
  <si>
    <t>M000002874</t>
  </si>
  <si>
    <t>Scouring pads</t>
  </si>
  <si>
    <t>M000002906</t>
  </si>
  <si>
    <t>Scouring pads; Spontex</t>
  </si>
  <si>
    <t>M000001690</t>
  </si>
  <si>
    <t>Cleaning Services ( Contract)</t>
  </si>
  <si>
    <t>M000006058</t>
  </si>
  <si>
    <t>Certificates ; Registration certificate</t>
  </si>
  <si>
    <t>Vocational training services; Training expenses: Travel Allowance</t>
  </si>
  <si>
    <t>S000000153</t>
  </si>
  <si>
    <t>Legal assistance services</t>
  </si>
  <si>
    <t>S000000457</t>
  </si>
  <si>
    <t>Consultance for Legal assistance services</t>
  </si>
  <si>
    <t>M000005949</t>
  </si>
  <si>
    <t>Tents</t>
  </si>
  <si>
    <t>S000000091</t>
  </si>
  <si>
    <t>Public address systems; Supply, Installlation, Testing and Commisioning</t>
  </si>
  <si>
    <t>M000002848</t>
  </si>
  <si>
    <t>Soft drinks; Soda</t>
  </si>
  <si>
    <t>M000001809</t>
  </si>
  <si>
    <t>Mineral water 500ml Carton</t>
  </si>
  <si>
    <t>S000000317</t>
  </si>
  <si>
    <t>Renovation of buildings or landmarks or monuments; Minor</t>
  </si>
  <si>
    <t>S000000352</t>
  </si>
  <si>
    <t>Building maintenance service; Buiding Refurbishment</t>
  </si>
  <si>
    <t>S000000354</t>
  </si>
  <si>
    <t>Renovation of buildings or landmarks or monuments; Minor Alterations</t>
  </si>
  <si>
    <t>S000000408</t>
  </si>
  <si>
    <t>Commercial and office building renovation and repair service; Office Alterations</t>
  </si>
  <si>
    <t>M000006356</t>
  </si>
  <si>
    <t>Maintenance of CCTV Surveillance System</t>
  </si>
  <si>
    <t>S000000310</t>
  </si>
  <si>
    <t>Telecommunication equipment installation or Maintenance</t>
  </si>
  <si>
    <t>M000001033</t>
  </si>
  <si>
    <t>M000001128</t>
  </si>
  <si>
    <t>M000002470</t>
  </si>
  <si>
    <t>No</t>
  </si>
  <si>
    <t>Item/Service Code</t>
  </si>
  <si>
    <t>Item/Service Description</t>
  </si>
  <si>
    <t>Estimated Cost KES</t>
  </si>
  <si>
    <t>Unit of Issue</t>
  </si>
  <si>
    <t>Quantity</t>
  </si>
  <si>
    <t>TOTAL</t>
  </si>
  <si>
    <t>Procurement Method</t>
  </si>
  <si>
    <t>Charge Accounts</t>
  </si>
  <si>
    <t>Reservations for Target Group %</t>
  </si>
  <si>
    <t xml:space="preserve">Pick up </t>
  </si>
  <si>
    <t xml:space="preserve"> Purchase of Motor Vehicles </t>
  </si>
  <si>
    <t>Open tender</t>
  </si>
  <si>
    <t>General Office Supplies</t>
  </si>
  <si>
    <t>Reams</t>
  </si>
  <si>
    <t>RFQ</t>
  </si>
  <si>
    <t>M000002953</t>
  </si>
  <si>
    <t>Flip charts</t>
  </si>
  <si>
    <t>Pieces</t>
  </si>
  <si>
    <t>No.</t>
  </si>
  <si>
    <t>Felt pens</t>
  </si>
  <si>
    <t>Packets</t>
  </si>
  <si>
    <t>M000000540</t>
  </si>
  <si>
    <t>Office pins</t>
  </si>
  <si>
    <t>M000000809</t>
  </si>
  <si>
    <t xml:space="preserve">Calendars </t>
  </si>
  <si>
    <t>Diaries</t>
  </si>
  <si>
    <t>pieces</t>
  </si>
  <si>
    <t>persons</t>
  </si>
  <si>
    <t xml:space="preserve">Accomodation </t>
  </si>
  <si>
    <t>Meals and Incidentals</t>
  </si>
  <si>
    <t>S000000264</t>
  </si>
  <si>
    <t>Toners</t>
  </si>
  <si>
    <t xml:space="preserve">Accessories for computers and printers </t>
  </si>
  <si>
    <t>catridge ribbon 2190</t>
  </si>
  <si>
    <t>M000004787</t>
  </si>
  <si>
    <t>Extension cable</t>
  </si>
  <si>
    <t>M000002753</t>
  </si>
  <si>
    <t xml:space="preserve">UPS </t>
  </si>
  <si>
    <t>Flash disks</t>
  </si>
  <si>
    <t>Hp printer 1217 fn</t>
  </si>
  <si>
    <t>TP LINK 150MBS wireless</t>
  </si>
  <si>
    <t>M000002090</t>
  </si>
  <si>
    <t>Anti-virus</t>
  </si>
  <si>
    <t>GPS</t>
  </si>
  <si>
    <t>Extenrnal hard disk 500GB</t>
  </si>
  <si>
    <t>M000000083</t>
  </si>
  <si>
    <t xml:space="preserve">mettalic File cabinet </t>
  </si>
  <si>
    <t>Office furniture and fittings</t>
  </si>
  <si>
    <t>M000002658</t>
  </si>
  <si>
    <t>executives chairs</t>
  </si>
  <si>
    <t>M000000898</t>
  </si>
  <si>
    <t>Secretarial chair</t>
  </si>
  <si>
    <t>M000002540</t>
  </si>
  <si>
    <t>visitors chair(executive)</t>
  </si>
  <si>
    <t>M000000070</t>
  </si>
  <si>
    <t>vistors chairs (waiting bay)</t>
  </si>
  <si>
    <t>M000002660</t>
  </si>
  <si>
    <t>office table(executive)</t>
  </si>
  <si>
    <t>M000002659</t>
  </si>
  <si>
    <t>office table</t>
  </si>
  <si>
    <t>windows curtains</t>
  </si>
  <si>
    <t>Gas expense</t>
  </si>
  <si>
    <t>Gas expenses</t>
  </si>
  <si>
    <t>NO</t>
  </si>
  <si>
    <t>M000002846</t>
  </si>
  <si>
    <t>sugar</t>
  </si>
  <si>
    <t xml:space="preserve"> Catering Services (receptions), Accommodation, Gifts, Food and Drinks </t>
  </si>
  <si>
    <t>Kg</t>
  </si>
  <si>
    <t>Milk</t>
  </si>
  <si>
    <t>Ltrs</t>
  </si>
  <si>
    <t>pax</t>
  </si>
  <si>
    <t>M000002963</t>
  </si>
  <si>
    <t>Tea leaves</t>
  </si>
  <si>
    <t>Sodas</t>
  </si>
  <si>
    <t>crate</t>
  </si>
  <si>
    <t xml:space="preserve">Bread </t>
  </si>
  <si>
    <t>M000007039</t>
  </si>
  <si>
    <t>Kitchen appliances</t>
  </si>
  <si>
    <t>Household and institutional appliances</t>
  </si>
  <si>
    <t>Lumpsum</t>
  </si>
  <si>
    <t>S000000487</t>
  </si>
  <si>
    <t>Sanitary &amp; cleaning</t>
  </si>
  <si>
    <t xml:space="preserve"> Sanitary and Cleaning Materials, Supplies and Services </t>
  </si>
  <si>
    <t>Subcription to newspaper</t>
  </si>
  <si>
    <t>no</t>
  </si>
  <si>
    <t>S000000329</t>
  </si>
  <si>
    <t>Periodicals and newslatters</t>
  </si>
  <si>
    <t>Clean Drinking water</t>
  </si>
  <si>
    <t xml:space="preserve"> Water and sewerage charges </t>
  </si>
  <si>
    <t>S000000356</t>
  </si>
  <si>
    <r>
      <t xml:space="preserve">water and Sewerage </t>
    </r>
    <r>
      <rPr>
        <sz val="11"/>
        <color indexed="8"/>
        <rFont val="Times New Roman"/>
        <family val="1"/>
      </rPr>
      <t>charges</t>
    </r>
  </si>
  <si>
    <t>Trips</t>
  </si>
  <si>
    <t>Courier sevices</t>
  </si>
  <si>
    <t xml:space="preserve"> Courier and Postal Services </t>
  </si>
  <si>
    <t>Ls</t>
  </si>
  <si>
    <t>Tent hire</t>
  </si>
  <si>
    <t xml:space="preserve"> Hire of Training Facilities and Equipment </t>
  </si>
  <si>
    <t>Hall Hire</t>
  </si>
  <si>
    <t>M000009945</t>
  </si>
  <si>
    <t>Public Adress system hire</t>
  </si>
  <si>
    <t>S000000080</t>
  </si>
  <si>
    <t>Conference services</t>
  </si>
  <si>
    <t>Printing services</t>
  </si>
  <si>
    <t xml:space="preserve"> Production and Printing of Training Materials </t>
  </si>
  <si>
    <t>Booklets</t>
  </si>
  <si>
    <t>S000000095</t>
  </si>
  <si>
    <t>Instructors and training manuals</t>
  </si>
  <si>
    <t>S000000537</t>
  </si>
  <si>
    <t>Type setting and binding</t>
  </si>
  <si>
    <t>Other Operating expenses- Community Participation</t>
  </si>
  <si>
    <t>S000000201</t>
  </si>
  <si>
    <t xml:space="preserve"> Construction of Tea nurseries -Bomet tea company</t>
  </si>
  <si>
    <t>Other infrastructure and civil works</t>
  </si>
  <si>
    <t>S000000365</t>
  </si>
  <si>
    <t xml:space="preserve"> Renovation &amp; completion of tea collection centres</t>
  </si>
  <si>
    <t>Coffee nurseries</t>
  </si>
  <si>
    <t xml:space="preserve">TC banana hardening nursery </t>
  </si>
  <si>
    <t>Purchase of certified crop seed</t>
  </si>
  <si>
    <t>M000005750</t>
  </si>
  <si>
    <t xml:space="preserve"> Irish potato </t>
  </si>
  <si>
    <t>M000005715</t>
  </si>
  <si>
    <t xml:space="preserve">Sweet potatoes Vines </t>
  </si>
  <si>
    <t xml:space="preserve"> Agrochemicals container</t>
  </si>
  <si>
    <t xml:space="preserve">Certified seeds </t>
  </si>
  <si>
    <t>M000008175</t>
  </si>
  <si>
    <t xml:space="preserve">Watermelon seeds </t>
  </si>
  <si>
    <t>Onions seeds bomet east</t>
  </si>
  <si>
    <t xml:space="preserve"> Construction of food stores</t>
  </si>
  <si>
    <t xml:space="preserve"> Pyrethrum seeds</t>
  </si>
  <si>
    <t>KGS</t>
  </si>
  <si>
    <t>S000000366</t>
  </si>
  <si>
    <t>Demo farms and farmer extension support</t>
  </si>
  <si>
    <t xml:space="preserve"> Training,Exhibition, and exposure tours</t>
  </si>
  <si>
    <t>ATC satelite at embomos</t>
  </si>
  <si>
    <t>Non-residential buildings( offices,schools, hospitals etc..)</t>
  </si>
  <si>
    <t>1-4766-4766000101-0108014760-000101-3110202-476000001-000</t>
  </si>
  <si>
    <t>Tractors repayments</t>
  </si>
  <si>
    <t>Purchase of Agricultural Machinery and Equipment</t>
  </si>
  <si>
    <t>M000005412</t>
  </si>
  <si>
    <t>Solar pumps</t>
  </si>
  <si>
    <t>Hay store construction</t>
  </si>
  <si>
    <t>Bull semen</t>
  </si>
  <si>
    <t>Construction of building- Ot</t>
  </si>
  <si>
    <t>M000004450</t>
  </si>
  <si>
    <t xml:space="preserve"> Liquid nitrogen </t>
  </si>
  <si>
    <t>Veterinarian materials and Supplies</t>
  </si>
  <si>
    <t>Lts</t>
  </si>
  <si>
    <t>M000004256</t>
  </si>
  <si>
    <t>Ai kits and equipments</t>
  </si>
  <si>
    <t>set</t>
  </si>
  <si>
    <t xml:space="preserve">Fish hatchery </t>
  </si>
  <si>
    <t>Field days and farm demos</t>
  </si>
  <si>
    <t xml:space="preserve"> Construction of Fish ponds </t>
  </si>
  <si>
    <t>M000003162</t>
  </si>
  <si>
    <t xml:space="preserve"> Acquisition of bee hives </t>
  </si>
  <si>
    <t>M000006220</t>
  </si>
  <si>
    <t xml:space="preserve"> Fish feed making machine</t>
  </si>
  <si>
    <t>S000000088</t>
  </si>
  <si>
    <t xml:space="preserve"> Poultry hatchery equipments</t>
  </si>
  <si>
    <t>Modern sale yards construction</t>
  </si>
  <si>
    <t>S000000742</t>
  </si>
  <si>
    <t>Training and exposure</t>
  </si>
  <si>
    <t>Feed Lot construction</t>
  </si>
  <si>
    <t>Unit</t>
  </si>
  <si>
    <t>Cooling plantsconstruction</t>
  </si>
  <si>
    <t>Purchase of Generators</t>
  </si>
  <si>
    <t>M000004702</t>
  </si>
  <si>
    <t xml:space="preserve"> FMD vaccines</t>
  </si>
  <si>
    <t>Purchase of vaccines and sera</t>
  </si>
  <si>
    <t>Doses</t>
  </si>
  <si>
    <t>M000003914</t>
  </si>
  <si>
    <t>Anti rabies  vaccines</t>
  </si>
  <si>
    <t>Anthrax vaccines</t>
  </si>
  <si>
    <t>M000002412</t>
  </si>
  <si>
    <t xml:space="preserve">  Acaricides for dips  </t>
  </si>
  <si>
    <t xml:space="preserve"> Construction of dips</t>
  </si>
  <si>
    <t>W000000005</t>
  </si>
  <si>
    <t>Renovations of dips</t>
  </si>
  <si>
    <t>Trainings</t>
  </si>
  <si>
    <t>M000004315</t>
  </si>
  <si>
    <t>Cold boxes</t>
  </si>
  <si>
    <t>M000003896</t>
  </si>
  <si>
    <t>Syringes</t>
  </si>
  <si>
    <t>M000005645</t>
  </si>
  <si>
    <t>Glass barrels</t>
  </si>
  <si>
    <t>M000003706</t>
  </si>
  <si>
    <t>Gum boots</t>
  </si>
  <si>
    <t>M000004536</t>
  </si>
  <si>
    <t xml:space="preserve">Protective aprons </t>
  </si>
  <si>
    <t>M000006922</t>
  </si>
  <si>
    <t>protective overalls</t>
  </si>
  <si>
    <t>Slaughter houses</t>
  </si>
  <si>
    <t>Tomato plant and pack house construction</t>
  </si>
  <si>
    <t>S000000416</t>
  </si>
  <si>
    <t xml:space="preserve"> Value addition trainings</t>
  </si>
  <si>
    <t>Coffee pulping machines</t>
  </si>
  <si>
    <t xml:space="preserve"> Value addition equipments</t>
  </si>
  <si>
    <t>M000004785</t>
  </si>
  <si>
    <t>Motor vehicle</t>
  </si>
  <si>
    <t>Purchase of Motor vehicles</t>
  </si>
  <si>
    <t>Marketing information systems</t>
  </si>
  <si>
    <t xml:space="preserve">sales promotion </t>
  </si>
  <si>
    <t>Research</t>
  </si>
  <si>
    <t>Rental Charges</t>
  </si>
  <si>
    <t>Branding</t>
  </si>
  <si>
    <t>Exposure Tours</t>
  </si>
  <si>
    <t>Cooperative societies</t>
  </si>
  <si>
    <t xml:space="preserve"> Audits, Inspections and AGMs/SGMs</t>
  </si>
  <si>
    <t>support to coolers on advance on proceeds</t>
  </si>
  <si>
    <t>Business development and strategic plans</t>
  </si>
  <si>
    <t>Establishment of Agrovet shops</t>
  </si>
  <si>
    <t>Training and capacity building</t>
  </si>
  <si>
    <t>TOTAL KSHS</t>
  </si>
  <si>
    <t>Charge accounts</t>
  </si>
  <si>
    <t>Timing of Activities (Quarterly Basis)</t>
  </si>
  <si>
    <t>Program</t>
  </si>
  <si>
    <t>Sub Programme</t>
  </si>
  <si>
    <t>SP. Totals</t>
  </si>
  <si>
    <t>Activity</t>
  </si>
  <si>
    <t>Amount</t>
  </si>
  <si>
    <t>Charge account</t>
  </si>
  <si>
    <t>P1.Policy Development and Administration</t>
  </si>
  <si>
    <t>SP1.1 Health management information systems</t>
  </si>
  <si>
    <t>Purchase of MIS for LONGISA</t>
  </si>
  <si>
    <t xml:space="preserve">SP.1 2 Policy development </t>
  </si>
  <si>
    <t xml:space="preserve"> SP1.3 Support to Health Faciliteis (including Danida, User and Maternaty fee)</t>
  </si>
  <si>
    <t>Transfers to 129  Health facilities for efficient operations</t>
  </si>
  <si>
    <t>Hire of Transport</t>
  </si>
  <si>
    <t>SP 1.4 Ambulance services</t>
  </si>
  <si>
    <t>Leasing of medical equipment</t>
  </si>
  <si>
    <t>SP 1.5 Manage  Equipment services</t>
  </si>
  <si>
    <t>P2: Curative Health Services</t>
  </si>
  <si>
    <t>SP2.1. Commodities-Pharms,Non-Pharms,Reagents,Linen</t>
  </si>
  <si>
    <t>M000003835</t>
  </si>
  <si>
    <t>Abdominal Gauze swabs</t>
  </si>
  <si>
    <t>pack of 100s</t>
  </si>
  <si>
    <t>M000002064</t>
  </si>
  <si>
    <t>Acetic acid ( vinegar)</t>
  </si>
  <si>
    <t>bottl of 500ml</t>
  </si>
  <si>
    <t>M000002051</t>
  </si>
  <si>
    <t>Acid concentrte</t>
  </si>
  <si>
    <t>x5l</t>
  </si>
  <si>
    <t>M000001555</t>
  </si>
  <si>
    <t>Adrenaline; Inj, 1mg</t>
  </si>
  <si>
    <t>amps</t>
  </si>
  <si>
    <t>M000003825</t>
  </si>
  <si>
    <t>Albendazole 400mg tabs</t>
  </si>
  <si>
    <t>500s</t>
  </si>
  <si>
    <t>M000000222</t>
  </si>
  <si>
    <t>Albendazole; tablets, 400mg, 100's</t>
  </si>
  <si>
    <t>100s</t>
  </si>
  <si>
    <t>M000002514</t>
  </si>
  <si>
    <t>Air way guadel sz 0</t>
  </si>
  <si>
    <t>pcs</t>
  </si>
  <si>
    <t>M000002515</t>
  </si>
  <si>
    <t>Air way guadel sz 2</t>
  </si>
  <si>
    <t>M000002516</t>
  </si>
  <si>
    <t>Air way guadel sz 4</t>
  </si>
  <si>
    <t>M000005051</t>
  </si>
  <si>
    <t>Alcoholic Disinfectant detergent</t>
  </si>
  <si>
    <t>500ml</t>
  </si>
  <si>
    <t>M000005052</t>
  </si>
  <si>
    <t>Alcoholic Disinfectant hand rub</t>
  </si>
  <si>
    <t>75ml</t>
  </si>
  <si>
    <t>M000005053</t>
  </si>
  <si>
    <t xml:space="preserve">Alcoholic preinjection swabs </t>
  </si>
  <si>
    <t>200s</t>
  </si>
  <si>
    <t>M000002568</t>
  </si>
  <si>
    <t>Aminophylline; 25Mg/ ml 10 ml</t>
  </si>
  <si>
    <t>M000003777</t>
  </si>
  <si>
    <t>Amytriptyline tabs 25mg</t>
  </si>
  <si>
    <t>Tins of 998</t>
  </si>
  <si>
    <t>M000000225</t>
  </si>
  <si>
    <t>Amoxycillin/ clavulanic acid, Oral Suspension, 228mg/5ml, 100ml</t>
  </si>
  <si>
    <t>Bottle</t>
  </si>
  <si>
    <t>M000000223</t>
  </si>
  <si>
    <t>Amoxycillin; capsules, 250mg</t>
  </si>
  <si>
    <t>1000s</t>
  </si>
  <si>
    <t>M000001854</t>
  </si>
  <si>
    <t>Amoxycillin; Clavulanic; 625Mg</t>
  </si>
  <si>
    <t>14s</t>
  </si>
  <si>
    <t>M000000224</t>
  </si>
  <si>
    <t>Amoxycillin; suspension, 125mg/5ml, 100ml</t>
  </si>
  <si>
    <t>bottle</t>
  </si>
  <si>
    <t>M000005312</t>
  </si>
  <si>
    <t>Anti-D (RH) injection</t>
  </si>
  <si>
    <t>vials</t>
  </si>
  <si>
    <t>M000003173</t>
  </si>
  <si>
    <t>Antirabies vaccine ( single dose)</t>
  </si>
  <si>
    <t>M000001524</t>
  </si>
  <si>
    <t>Applicator sticks</t>
  </si>
  <si>
    <t>M000000411</t>
  </si>
  <si>
    <t xml:space="preserve">ASOT kit </t>
  </si>
  <si>
    <t>kits</t>
  </si>
  <si>
    <t>M000000227</t>
  </si>
  <si>
    <t>Atropine; Injection, 1mg/ml, 1'vail</t>
  </si>
  <si>
    <t>Autoclaving tape  19mmx 50m</t>
  </si>
  <si>
    <t>rolls</t>
  </si>
  <si>
    <t>Baby identification band</t>
  </si>
  <si>
    <t>M000002644</t>
  </si>
  <si>
    <t>Benzhexohol 5mg Tablet</t>
  </si>
  <si>
    <t>M000003782</t>
  </si>
  <si>
    <t>Benzyl/Benzoate Sol bottle</t>
  </si>
  <si>
    <t>M000002832</t>
  </si>
  <si>
    <t>Bandages plaster of paris sz 15cm x 2.75m</t>
  </si>
  <si>
    <t>Dozen</t>
  </si>
  <si>
    <t>M000002833</t>
  </si>
  <si>
    <t>Bandages plaster of paris (4") sz 10cm x 2.75m</t>
  </si>
  <si>
    <t>M000002834</t>
  </si>
  <si>
    <t>Bandages plaster of paris (8") sz 20cm x 2.75m</t>
  </si>
  <si>
    <t>M000002835</t>
  </si>
  <si>
    <t>Bicarbonates for nipro machine</t>
  </si>
  <si>
    <t>Pack of 500gms</t>
  </si>
  <si>
    <t>M000002508</t>
  </si>
  <si>
    <t>Blood giving sets</t>
  </si>
  <si>
    <t>box of 50s</t>
  </si>
  <si>
    <t>M000003632</t>
  </si>
  <si>
    <t>Blood grouping kit A/B/O</t>
  </si>
  <si>
    <t>M000003633</t>
  </si>
  <si>
    <t>Blood lines ( Nipro)</t>
  </si>
  <si>
    <t>Sets</t>
  </si>
  <si>
    <t>M000003634</t>
  </si>
  <si>
    <t>Blood sugar strips on call plus</t>
  </si>
  <si>
    <t xml:space="preserve">Buffer tablet PH 7.2 </t>
  </si>
  <si>
    <t>packs of 998</t>
  </si>
  <si>
    <t>Bupivacaine inj in 5 % dextrose 4ml</t>
  </si>
  <si>
    <t>Brucella kits</t>
  </si>
  <si>
    <t xml:space="preserve">pcs </t>
  </si>
  <si>
    <t>M000001510</t>
  </si>
  <si>
    <t>Carbamazepine; Tabs,200Mg</t>
  </si>
  <si>
    <t>Calamine lotion -15%</t>
  </si>
  <si>
    <t>50ml BTL</t>
  </si>
  <si>
    <t>M000001992</t>
  </si>
  <si>
    <t xml:space="preserve">Intravenous tubing with catheter administration kits; Catheter , Folley, 5 of 30Ml size 8 </t>
  </si>
  <si>
    <t>M000001993</t>
  </si>
  <si>
    <t xml:space="preserve">Intravenous tubing with catheter administration kits; Catheter , Folley, 5 of 30Ml size 10 </t>
  </si>
  <si>
    <t>M000001994</t>
  </si>
  <si>
    <t>Intravenous tubing with catheter administration kits; Catheter , Folley, 5 of 30Ml size 16</t>
  </si>
  <si>
    <t xml:space="preserve">Intravenous tubing with catheter administration kits; Catheter , Folley, 5 of 30Ml size 18 </t>
  </si>
  <si>
    <t>CD4 stabilizer tubes</t>
  </si>
  <si>
    <t xml:space="preserve">Cefixime tablets 400mg </t>
  </si>
  <si>
    <t>10s</t>
  </si>
  <si>
    <t>Ceftriaxone injection 1 Gm</t>
  </si>
  <si>
    <t xml:space="preserve">Chlorhexidine gluconate 5% plus Cetrimide 0.03% solution </t>
  </si>
  <si>
    <t>Chlorhexidine gluconate solution 5%</t>
  </si>
  <si>
    <t>M000000240</t>
  </si>
  <si>
    <t>Chlorpheniramine maleate; Syrup, 2mg/5ml, 5l</t>
  </si>
  <si>
    <t>M000000239</t>
  </si>
  <si>
    <t>Chlorpheniramine maleate; tablets, 4mg, 1000's</t>
  </si>
  <si>
    <t>M000000238</t>
  </si>
  <si>
    <t>Chlorpheniramine maleate; injection, 10mg/mL, 1mL, 1' vial</t>
  </si>
  <si>
    <t>M000000241</t>
  </si>
  <si>
    <t>Chlorpromazine; injection, 25mg/mL, 2mL, 1' vial</t>
  </si>
  <si>
    <t>Chlorpromazine tablets 100mg</t>
  </si>
  <si>
    <t>Chloramphenicol injection 1Gm</t>
  </si>
  <si>
    <t xml:space="preserve">Chromoglycate sodium 2 % 10ml </t>
  </si>
  <si>
    <t>10ml BTL</t>
  </si>
  <si>
    <t>Ciprofloxacin 500mg tabs</t>
  </si>
  <si>
    <t>Packs of 98</t>
  </si>
  <si>
    <t>Ciprofloxacin 250mg tabs</t>
  </si>
  <si>
    <t>M000000245</t>
  </si>
  <si>
    <t>Clotrimazole; cream, 1%, 20gm</t>
  </si>
  <si>
    <t>tubes</t>
  </si>
  <si>
    <t>M000003821</t>
  </si>
  <si>
    <t>Clotrimazole pessaries 100mg</t>
  </si>
  <si>
    <t>3s</t>
  </si>
  <si>
    <t>M000003822</t>
  </si>
  <si>
    <t>Compound magnesium Trisilicate tablets</t>
  </si>
  <si>
    <t>Cord clamp ( umblical)</t>
  </si>
  <si>
    <t>packs of 20s</t>
  </si>
  <si>
    <t>Colour coded bins 30 litres Blck with pedals</t>
  </si>
  <si>
    <t>Colour coded bins 30 litres Red with pedals</t>
  </si>
  <si>
    <t>Colour coded bins 30 litres Yellow with pedals</t>
  </si>
  <si>
    <t>Cotrimoxazole suspension 240mg/ 5ml</t>
  </si>
  <si>
    <t>50ml bottle</t>
  </si>
  <si>
    <t>M000000247</t>
  </si>
  <si>
    <t>Cotrimoxazole; tablets, 480mg, 1000's</t>
  </si>
  <si>
    <t>Cotton Gauze plain WWN Absorbent 36"x 100 YDS 1500Gms</t>
  </si>
  <si>
    <t>Rolls</t>
  </si>
  <si>
    <t>M000004296</t>
  </si>
  <si>
    <t>Cotton wools Absorbent white 400gm</t>
  </si>
  <si>
    <t>cover slips kit</t>
  </si>
  <si>
    <t>pack of 98</t>
  </si>
  <si>
    <t>Dental catridges 1:80000 Lignocaine / Adrenaline</t>
  </si>
  <si>
    <t>Dental needle Long 27G</t>
  </si>
  <si>
    <t>Dental needle short 30G</t>
  </si>
  <si>
    <t>M000000250</t>
  </si>
  <si>
    <t>Dextrose; IV infusion,10%, 500ml</t>
  </si>
  <si>
    <t>M000000249</t>
  </si>
  <si>
    <t>Dextrose; IV infusion,5%, 500ml</t>
  </si>
  <si>
    <t>Dextrose 50%</t>
  </si>
  <si>
    <t>100ml</t>
  </si>
  <si>
    <t>Dialyzers (Nipro) "High flux"</t>
  </si>
  <si>
    <t>M000002574</t>
  </si>
  <si>
    <t>Diazepam Inj 10Mg</t>
  </si>
  <si>
    <t>Diazepam tabs 5mg</t>
  </si>
  <si>
    <t>packs of 100s</t>
  </si>
  <si>
    <t>Diloxanide furoate tabs</t>
  </si>
  <si>
    <t>tins of 498</t>
  </si>
  <si>
    <t>Dispensing envelops plastic Resealable( 1x 1000 )</t>
  </si>
  <si>
    <t>packs</t>
  </si>
  <si>
    <t>Dispensing bottle 60ml</t>
  </si>
  <si>
    <t>Dispensing labels self adhesive 200pcs</t>
  </si>
  <si>
    <t>M000000255</t>
  </si>
  <si>
    <t>Doxycycline; capsules, 100mg</t>
  </si>
  <si>
    <t>M000000256</t>
  </si>
  <si>
    <t>Enalapril; Tablets, 5mg</t>
  </si>
  <si>
    <t>Packs of 100s</t>
  </si>
  <si>
    <t>M000002558</t>
  </si>
  <si>
    <t>Erythromycin; 125Mg/ml, 5Ml</t>
  </si>
  <si>
    <t>M000000258</t>
  </si>
  <si>
    <t>Erythromycin; tablets, 250mg</t>
  </si>
  <si>
    <t>M000002493</t>
  </si>
  <si>
    <t>Endotracheal tubes; cuffed tubesize 7.5</t>
  </si>
  <si>
    <t>M000002494</t>
  </si>
  <si>
    <t>Endotracheal tubes; cuffed tubesize 5.0</t>
  </si>
  <si>
    <t>M000002464</t>
  </si>
  <si>
    <t>Endobronchial tubes; Cubed, Size 5.5</t>
  </si>
  <si>
    <t>Pcs</t>
  </si>
  <si>
    <t>M000002465</t>
  </si>
  <si>
    <t>Endotracheal tubes; cuffed, size 7.0</t>
  </si>
  <si>
    <t>M000002466</t>
  </si>
  <si>
    <t>Endotracheal tubes; uncuffed, size 3.5</t>
  </si>
  <si>
    <t>M000002467</t>
  </si>
  <si>
    <t>Endotracheal tubes; cuffed, size 3.5</t>
  </si>
  <si>
    <t>M000002468</t>
  </si>
  <si>
    <t>Endotracheal tubes; uncuffed, size 3.0</t>
  </si>
  <si>
    <t>M000002469</t>
  </si>
  <si>
    <t>Endotracheal tubes; uncuffed, size 2.5</t>
  </si>
  <si>
    <t>ESR tubes</t>
  </si>
  <si>
    <t>M000002471</t>
  </si>
  <si>
    <t>ESR stand</t>
  </si>
  <si>
    <t>M000002472</t>
  </si>
  <si>
    <t xml:space="preserve">Feacal occult blood </t>
  </si>
  <si>
    <t>pack of 23</t>
  </si>
  <si>
    <t>M000002473</t>
  </si>
  <si>
    <t>Feeding tubes size 18</t>
  </si>
  <si>
    <t>M000002474</t>
  </si>
  <si>
    <t>Feeding tubes size 16</t>
  </si>
  <si>
    <t>M000002475</t>
  </si>
  <si>
    <t>Feeding tubes size 8</t>
  </si>
  <si>
    <t>M000002476</t>
  </si>
  <si>
    <t>Feeding tubes size 6</t>
  </si>
  <si>
    <t>M000002477</t>
  </si>
  <si>
    <t>Ferrous Sulphate/Folic Acid; tablet,  to 60 mg iron + 400 micrograms sodium folate</t>
  </si>
  <si>
    <t>M000001556</t>
  </si>
  <si>
    <t>Ferrous sulfate; Tab</t>
  </si>
  <si>
    <t>Field stain A 500ml</t>
  </si>
  <si>
    <t>x500ml</t>
  </si>
  <si>
    <t>Field stain B 500ml</t>
  </si>
  <si>
    <t>Fistulae needles G15</t>
  </si>
  <si>
    <t>Fistulae needles G17</t>
  </si>
  <si>
    <t>M000000267</t>
  </si>
  <si>
    <t>Folic acid; tablets, 5mg, 1000's</t>
  </si>
  <si>
    <t>M000000261</t>
  </si>
  <si>
    <t>Flucloxacillin; Capsules, 250mg, 100's</t>
  </si>
  <si>
    <t>M000000262</t>
  </si>
  <si>
    <t>Flucloxacillin; Injection, 250mg, 1' vial</t>
  </si>
  <si>
    <t>Flucloxacillin; Injection, 500mg, 1' vial</t>
  </si>
  <si>
    <t>M000000268</t>
  </si>
  <si>
    <t>Furosemide; Injection, 10mg/ml, 2ml, 1' vial</t>
  </si>
  <si>
    <t>M000003750</t>
  </si>
  <si>
    <t>Gentamycin injection 80mg 40mg/ml 2mls</t>
  </si>
  <si>
    <t>M000003751</t>
  </si>
  <si>
    <t>Gentamycin injection 20mg 10mg/ml 2mls</t>
  </si>
  <si>
    <t>M000003752</t>
  </si>
  <si>
    <t xml:space="preserve">Gentamycin sulphate solution ( Ear/ Eye drops 0.3 % w/v </t>
  </si>
  <si>
    <t>5ml BTL</t>
  </si>
  <si>
    <t xml:space="preserve">Giemsa stain 500mls </t>
  </si>
  <si>
    <t>Glibenclamide tabs 5mg</t>
  </si>
  <si>
    <t>M000001587</t>
  </si>
  <si>
    <t>Gloves,Medical exam or non surgical procedure gloves; Examination</t>
  </si>
  <si>
    <t>M000001588</t>
  </si>
  <si>
    <t>Gloves surgeons  sterile 7.5</t>
  </si>
  <si>
    <t>48 pairs</t>
  </si>
  <si>
    <t>M000001589</t>
  </si>
  <si>
    <t>Gloves surgeon Ansel 8.0</t>
  </si>
  <si>
    <t>pair</t>
  </si>
  <si>
    <t xml:space="preserve">Gram stain </t>
  </si>
  <si>
    <t>x500ml BTL</t>
  </si>
  <si>
    <t xml:space="preserve">Griseofulvin  tab 125mg </t>
  </si>
  <si>
    <t>Tins 0f 998</t>
  </si>
  <si>
    <t>Gynaecological Gloves Size 7.5 sterile</t>
  </si>
  <si>
    <t>Packo of 50 Pairs</t>
  </si>
  <si>
    <t>Hepatitis B Vaccine</t>
  </si>
  <si>
    <t>Hepatitis B kit</t>
  </si>
  <si>
    <t>pack of 50s</t>
  </si>
  <si>
    <t>M000000272</t>
  </si>
  <si>
    <t>Heparine;  Injection, 5,000 Units/ml, 5ml, 1' vial</t>
  </si>
  <si>
    <t>H. Pylori kit</t>
  </si>
  <si>
    <t>M000003763</t>
  </si>
  <si>
    <t>Hydralazine inj 20mg/ml</t>
  </si>
  <si>
    <t>Hydrogen peroxide solution</t>
  </si>
  <si>
    <t xml:space="preserve">Hydrochlorthiazide 50mg tabs </t>
  </si>
  <si>
    <t>Hydrochlorthiazide tabs 50mg</t>
  </si>
  <si>
    <t>M000000274</t>
  </si>
  <si>
    <t>Hydrocortisone; injection, 100mg vial</t>
  </si>
  <si>
    <t>M000000275</t>
  </si>
  <si>
    <t>Hydrocortisone Acetate; ointment 1%, 15mg</t>
  </si>
  <si>
    <t xml:space="preserve">Hyocine Nbutyle 20mg/ml </t>
  </si>
  <si>
    <t>M000003861</t>
  </si>
  <si>
    <t>Hyocine Nbutyle 10mg tabs</t>
  </si>
  <si>
    <t>Tins 0f 1000</t>
  </si>
  <si>
    <t>Ibuprofen tab 200mg</t>
  </si>
  <si>
    <t>Infusion giving set with air inlet</t>
  </si>
  <si>
    <t>box of 10s</t>
  </si>
  <si>
    <t>M000000277</t>
  </si>
  <si>
    <t>Insulin Biphasic; Human 30/70 100IU/Ml,10ml vail</t>
  </si>
  <si>
    <t>Intercostal Drainage tubes size 28 FG</t>
  </si>
  <si>
    <t>Intercostal Drainage tubes size 32 FG</t>
  </si>
  <si>
    <t>M000002510</t>
  </si>
  <si>
    <t>Intravenous or arterial cannulas or accessories; Iv cannulars G20</t>
  </si>
  <si>
    <t>M000002511</t>
  </si>
  <si>
    <t>intravenous or arterial cannulas or accessories; iv cannulars G18</t>
  </si>
  <si>
    <t>intravenous or arterial cannulas or accessories; iv cannulars G24</t>
  </si>
  <si>
    <t>Jugular subclavian catether</t>
  </si>
  <si>
    <t>M000000279</t>
  </si>
  <si>
    <t>Ketamine;  50mg/ml, 10ml vail</t>
  </si>
  <si>
    <t>Leishman stain</t>
  </si>
  <si>
    <t xml:space="preserve">Lignocaine injection 2% </t>
  </si>
  <si>
    <t>10ml vials</t>
  </si>
  <si>
    <t>Lubricant jelly ( K-Y) 42Gm</t>
  </si>
  <si>
    <t>Tubes 42Gm</t>
  </si>
  <si>
    <t>magnesium sulphate inj</t>
  </si>
  <si>
    <t>Measuring spoon double sided 2.5x 5ml</t>
  </si>
  <si>
    <t>Packs of 198</t>
  </si>
  <si>
    <t xml:space="preserve">Medonic series lyse </t>
  </si>
  <si>
    <t>Medionic series dilluent</t>
  </si>
  <si>
    <t>x20litres</t>
  </si>
  <si>
    <t>Methanol 2.5l</t>
  </si>
  <si>
    <t>x2.5l</t>
  </si>
  <si>
    <t>Methylated spirit/ Ethanol denatured ( 94-96%)</t>
  </si>
  <si>
    <t>M000001594</t>
  </si>
  <si>
    <t>Metformin hydrochloride; Tabs, 500Mg</t>
  </si>
  <si>
    <t>M000000292</t>
  </si>
  <si>
    <t>Metronidazole; Infusion, 5mg/ml,100ml</t>
  </si>
  <si>
    <t>Metoclopramide tabs 10mg</t>
  </si>
  <si>
    <t>M000000294</t>
  </si>
  <si>
    <t>Metronidazole; tablets, 200mg, 1000's</t>
  </si>
  <si>
    <t>M000001915</t>
  </si>
  <si>
    <t>Metronidazole; 200mg/5ml</t>
  </si>
  <si>
    <t>Microscope glass slide (72)</t>
  </si>
  <si>
    <t>Miniclose wound suction</t>
  </si>
  <si>
    <t>Nan 400gms ( infant formular)</t>
  </si>
  <si>
    <t>tins of 400gms</t>
  </si>
  <si>
    <t>Needles disposable G21</t>
  </si>
  <si>
    <t>Packs of 100</t>
  </si>
  <si>
    <t>Needles disposable G23</t>
  </si>
  <si>
    <t>M000000300</t>
  </si>
  <si>
    <t>Neostigmine inj 2.5mg/ml</t>
  </si>
  <si>
    <t>M000001598</t>
  </si>
  <si>
    <t>Nifedipine SR 20mg Tabs</t>
  </si>
  <si>
    <t>Pack of 100s</t>
  </si>
  <si>
    <t>Norfloxacin 400mg tabs</t>
  </si>
  <si>
    <t>M000003819</t>
  </si>
  <si>
    <t>Nystatin oral suspension</t>
  </si>
  <si>
    <t>30ml BTL</t>
  </si>
  <si>
    <t>Oil immersion 100ml</t>
  </si>
  <si>
    <t>x100ml BTL</t>
  </si>
  <si>
    <t>M000000304</t>
  </si>
  <si>
    <t>Oxytocin; Injection, 5 IU/ml,1ml , 1' vial</t>
  </si>
  <si>
    <t>Omeprazole; 20Mg</t>
  </si>
  <si>
    <t>packs of 98</t>
  </si>
  <si>
    <t>M000001599</t>
  </si>
  <si>
    <t>Oxygen mask with strap-adult</t>
  </si>
  <si>
    <t>Oxygen mask with strap-child</t>
  </si>
  <si>
    <t>Oxygen mask with strap-neonate</t>
  </si>
  <si>
    <t>M000000307</t>
  </si>
  <si>
    <t>Paracetamol/Acetaminophen; Tablets, 500mg, 1000's</t>
  </si>
  <si>
    <t>M000003773</t>
  </si>
  <si>
    <t>paracetamol inj 100ml</t>
  </si>
  <si>
    <t>M000003772</t>
  </si>
  <si>
    <t>Paracetamol 120mg/5ml/syrup</t>
  </si>
  <si>
    <t>M000000231</t>
  </si>
  <si>
    <t>penicillinBenzyl; injection, 600mg (1MU) vial (powder for reconstitution), 1' vial</t>
  </si>
  <si>
    <t>M000003770</t>
  </si>
  <si>
    <t>Penicillin Benzyl 3g(5ml)</t>
  </si>
  <si>
    <t>M000000230</t>
  </si>
  <si>
    <t>penicillin Benzathine; injection, 2.4 MU vial (powder for reconstitution), 1' vial</t>
  </si>
  <si>
    <t>M000000308</t>
  </si>
  <si>
    <t>Phenobarbitone inj</t>
  </si>
  <si>
    <t>M000000310</t>
  </si>
  <si>
    <t>Phenobarbitone tabs 30mg</t>
  </si>
  <si>
    <t>Povidone iodine solution</t>
  </si>
  <si>
    <t>1litre</t>
  </si>
  <si>
    <t>Povidone iodine solution 10%</t>
  </si>
  <si>
    <t xml:space="preserve">Phytomenodione injection( Vit k)  paediatric 2mg/ 0.2 ml </t>
  </si>
  <si>
    <t xml:space="preserve">Polythene bags / liners yellow 30 litres </t>
  </si>
  <si>
    <t>M000001621</t>
  </si>
  <si>
    <t>Prednisolone sodium phosphate; Tabs, 5Mg</t>
  </si>
  <si>
    <t>Prednisolone opthalmic solution 1%</t>
  </si>
  <si>
    <t>Pregnancy test Latex</t>
  </si>
  <si>
    <t>Pricking lancets</t>
  </si>
  <si>
    <t>PSA kit</t>
  </si>
  <si>
    <t>M000000303</t>
  </si>
  <si>
    <t xml:space="preserve"> Rehydration oral Solution(ORS); Reduced Osmolarity, 100s</t>
  </si>
  <si>
    <t>Sachets</t>
  </si>
  <si>
    <t>Rheumatoid factor latex</t>
  </si>
  <si>
    <t xml:space="preserve">Quinine sulphate tablets 300mg </t>
  </si>
  <si>
    <t xml:space="preserve">Retinol ( Vitamin A capsules) 50,000 i.u </t>
  </si>
  <si>
    <t>Tins 0f 500</t>
  </si>
  <si>
    <t>Rectal tubes CH 20 l 30 STER Disp</t>
  </si>
  <si>
    <t>M000001631</t>
  </si>
  <si>
    <t>Salbutamol syrup 2mg/5 ml</t>
  </si>
  <si>
    <t>100ml BTL</t>
  </si>
  <si>
    <t>Salbutamol Expectorant 100ml ( ventolin)</t>
  </si>
  <si>
    <t>M000001628</t>
  </si>
  <si>
    <t>Salbutamol sulphate; 4Mg</t>
  </si>
  <si>
    <t>Salbutamol Nebulizing solution 5mg/ml 10ml</t>
  </si>
  <si>
    <t>10ml vial</t>
  </si>
  <si>
    <t>M000000323</t>
  </si>
  <si>
    <t>Silver Sulphadiazine; Cream, 1%  , 1' vial</t>
  </si>
  <si>
    <t>jars</t>
  </si>
  <si>
    <t>Silver Sulphadiazine; Cream, 1%  , + chlorhexidine gluconate 0.2%1' vial</t>
  </si>
  <si>
    <t>M000000324</t>
  </si>
  <si>
    <t>Sodium Bicarbonate; Injection, 8.4%,10ml , 1' vial</t>
  </si>
  <si>
    <t>Amp</t>
  </si>
  <si>
    <t>M000000325</t>
  </si>
  <si>
    <t>Sodium chloride; IV infusion, 0.9%, 500ml</t>
  </si>
  <si>
    <t>Sodium citrate Tubes</t>
  </si>
  <si>
    <t>M000000326</t>
  </si>
  <si>
    <t>Sodium hypochlorite; solution, 4-6%, 5 litres</t>
  </si>
  <si>
    <t>M000000327</t>
  </si>
  <si>
    <t>Sodium lactate; compound, IV infusion (Hartmann's), 500ml</t>
  </si>
  <si>
    <t>Specimen container (stool)</t>
  </si>
  <si>
    <t>Spinal needles 25 G x 90m m sterile disposable</t>
  </si>
  <si>
    <t>Spinal needles 22 G x 40 mm sterile disposable</t>
  </si>
  <si>
    <t>Sputum container</t>
  </si>
  <si>
    <t>Stock control cards</t>
  </si>
  <si>
    <t>Surgical blades size 22 Sterile SOR Carbon steel on Disposale Handle</t>
  </si>
  <si>
    <t>Box of 10s</t>
  </si>
  <si>
    <t xml:space="preserve">Surgical blades size 23 Sterile </t>
  </si>
  <si>
    <t>sutures chromic Catgut 1 RBN</t>
  </si>
  <si>
    <t xml:space="preserve">Sutures Nylon No 1 on 90mm 1/2 circle 100cm </t>
  </si>
  <si>
    <t>Sutures Nylon No 1 on 60mm 1/2 circle 90cm  RCN</t>
  </si>
  <si>
    <t xml:space="preserve">Sutures Nylon 2/0 on 40mm 1/2 circle 75cm; RCN </t>
  </si>
  <si>
    <t xml:space="preserve">Sutures Nylon 4/0 on 22mm 1/2 circle 75cm; RCN </t>
  </si>
  <si>
    <t xml:space="preserve">Sutures Nylon 4/0 on 30mm 1/2 circle 75cm; RCN </t>
  </si>
  <si>
    <t>Sutures polyglactin 2/0 75cm on 31mm 1/2 c RBN</t>
  </si>
  <si>
    <t>Sutures polyglactin 3/0 75cm on 35mm 1/2 c RBN</t>
  </si>
  <si>
    <t>Sutures polyglactin 5/0 75cm on 30mm 3/8 c RBN</t>
  </si>
  <si>
    <t>Sutures Polyglycolic Acid 2/0 75 cm, 40mm 1/2 C , RBN</t>
  </si>
  <si>
    <t>Sutures Polyglycolic Acid 3/0 75 cm, 35mm 1/2 C , RBN</t>
  </si>
  <si>
    <t>Sutures Polyglycolic Acid No. 1, 90 cm, 45mm 1/2 C , RBN</t>
  </si>
  <si>
    <t>Sutures Polyglycolic Acid No. 1, 75 cm, 65mm 1/2 C , RBN</t>
  </si>
  <si>
    <t>Sutures Polyglycolic Acid No. 4/0, 75cm, 30mm 1/2 C , RBN</t>
  </si>
  <si>
    <t>Sutures polypropylene 3/0 75 cm 1/2 C ,22mm; CCN</t>
  </si>
  <si>
    <t>Suxamethonium injection 100mg/ml</t>
  </si>
  <si>
    <t xml:space="preserve">Syringes disposable 2ml  without needles </t>
  </si>
  <si>
    <t>M000001955</t>
  </si>
  <si>
    <t>Syringes 2pc 2ml rub with G23 needle x 1"</t>
  </si>
  <si>
    <t>Syringes Disposable 5ml without needles</t>
  </si>
  <si>
    <t>M000001956</t>
  </si>
  <si>
    <t>Syringes 2pc 5ml rub with G21 needle x 11/2"</t>
  </si>
  <si>
    <t>Syringes Disposable 10ml</t>
  </si>
  <si>
    <t>Syringes disposable 20ml</t>
  </si>
  <si>
    <t>Syringes insulin 1ml with 30G needles, STD disposable</t>
  </si>
  <si>
    <t>Suction catheters size 10 FG</t>
  </si>
  <si>
    <t>Suction catheters size 12 FG</t>
  </si>
  <si>
    <t>Suction catheters size 16 FG</t>
  </si>
  <si>
    <t>Suction catheters size 4 FG</t>
  </si>
  <si>
    <t>Suction catheters size 6 FG</t>
  </si>
  <si>
    <t>Tetracycline eye ointment 1%</t>
  </si>
  <si>
    <t>tubes of 5gm</t>
  </si>
  <si>
    <t>Tourniquet</t>
  </si>
  <si>
    <t>Tramadol injection</t>
  </si>
  <si>
    <t>M000000332</t>
  </si>
  <si>
    <t>Sterile water for injection; 10ml, 1' vial</t>
  </si>
  <si>
    <t>Urinalysis cambrio C100</t>
  </si>
  <si>
    <t>Vacutainers  tubes purple</t>
  </si>
  <si>
    <t>Vacutainers  tubes Red</t>
  </si>
  <si>
    <t xml:space="preserve">VDRL latex kits </t>
  </si>
  <si>
    <t xml:space="preserve">Widal  Test ( serum specimen) </t>
  </si>
  <si>
    <t>Wooden tongue depressor</t>
  </si>
  <si>
    <t>Zinc oxide strapping size 5 cmx 4.5m BPC</t>
  </si>
  <si>
    <t>Zinc oxide strapping size 7.5 cmx 4.5m BPC</t>
  </si>
  <si>
    <t>M000000333</t>
  </si>
  <si>
    <t>Zinc sulphate tabs 20mg</t>
  </si>
  <si>
    <t>Artemether/ Lumefanthrine 24s</t>
  </si>
  <si>
    <t>Pack of 30s</t>
  </si>
  <si>
    <t>Anti-TB Medicines</t>
  </si>
  <si>
    <t>assorted</t>
  </si>
  <si>
    <t>Icon (for indoor residual spraying)</t>
  </si>
  <si>
    <t>Linen</t>
  </si>
  <si>
    <t>Non-scheduled drugs</t>
  </si>
  <si>
    <t>PROCUREMENT OF BIOMEDICAL EQUIPMENT</t>
  </si>
  <si>
    <t>Procurement Mtd</t>
  </si>
  <si>
    <t>Glucometer,portable</t>
  </si>
  <si>
    <t>Delivery sets,standard</t>
  </si>
  <si>
    <t>Stitching sets,standard</t>
  </si>
  <si>
    <t>Refrigerators,2-8 degrees C, 12'' cubic</t>
  </si>
  <si>
    <t>Autoclave,Electric, 20L</t>
  </si>
  <si>
    <t>Delivery Bed,Manual, standard</t>
  </si>
  <si>
    <t>stretcher/mobile bed,Manual, standard</t>
  </si>
  <si>
    <t>Troley,general purpose</t>
  </si>
  <si>
    <t>Pulse Oximeter Unit for ICU,</t>
  </si>
  <si>
    <t>Periodic Preventative maintenance (PPM) of Medical Equipment</t>
  </si>
  <si>
    <t>Direct proc</t>
  </si>
  <si>
    <t>Corrective maintenance of Biomedical Equipment</t>
  </si>
  <si>
    <t>Refrigerator heater elements</t>
  </si>
  <si>
    <t>sterilizer elements</t>
  </si>
  <si>
    <t>refrigerator guards</t>
  </si>
  <si>
    <t>Hb Meters</t>
  </si>
  <si>
    <t>drip/infusion stands</t>
  </si>
  <si>
    <t>oxygen concentrators</t>
  </si>
  <si>
    <t>Centrifuge</t>
  </si>
  <si>
    <t>Dental amalgamators; Gums,</t>
  </si>
  <si>
    <t>Dental chair suction unit</t>
  </si>
  <si>
    <t>Dental Clinic air compressor</t>
  </si>
  <si>
    <t>Dental autoclave, table top</t>
  </si>
  <si>
    <t>wheelchair</t>
  </si>
  <si>
    <t>mosquito forceps</t>
  </si>
  <si>
    <t>Microscope len (x100)</t>
  </si>
  <si>
    <t>Microscope bulbs (10 V)</t>
  </si>
  <si>
    <t>centrifuge brushes, carbon</t>
  </si>
  <si>
    <t>Refrigeration compressor 1/8</t>
  </si>
  <si>
    <t>filter dryers</t>
  </si>
  <si>
    <t>refrigerant cylinders R134a</t>
  </si>
  <si>
    <t>Oxy acetylne Cylinder</t>
  </si>
  <si>
    <t>refrigerant cylinders R22</t>
  </si>
  <si>
    <t>2.5mm t/e flat cable 100M roll</t>
  </si>
  <si>
    <t>1.5mm t/e flat cables 50M roll</t>
  </si>
  <si>
    <t>Total for biomedical equipment and maintainance</t>
  </si>
  <si>
    <t>PROCUREMENT PLAN FY 2016/17- MEDICAL SERVICES</t>
  </si>
  <si>
    <t>Ist Quarter</t>
  </si>
  <si>
    <t>GENERAL OFFICE SUPPLIES</t>
  </si>
  <si>
    <t>M000001390</t>
  </si>
  <si>
    <t>Photocopying papers coloured</t>
  </si>
  <si>
    <t>LOW VALUE</t>
  </si>
  <si>
    <t>M000004773</t>
  </si>
  <si>
    <t>M000001895</t>
  </si>
  <si>
    <t>Files; Assorted; Pkt</t>
  </si>
  <si>
    <t>M000001059</t>
  </si>
  <si>
    <t>Bundle</t>
  </si>
  <si>
    <t>M000000057</t>
  </si>
  <si>
    <t>M000001942</t>
  </si>
  <si>
    <t>M000000036</t>
  </si>
  <si>
    <t>M000000568</t>
  </si>
  <si>
    <t>M000004479</t>
  </si>
  <si>
    <t>M000000805</t>
  </si>
  <si>
    <t>Calculators</t>
  </si>
  <si>
    <t>TRAINING -2210799</t>
  </si>
  <si>
    <t>S000000319</t>
  </si>
  <si>
    <t>Training facilitation service</t>
  </si>
  <si>
    <t>S000000125</t>
  </si>
  <si>
    <t>Hire Of Equipments for Events</t>
  </si>
  <si>
    <t>days</t>
  </si>
  <si>
    <t>OPEN</t>
  </si>
  <si>
    <t>Notebooks short hand</t>
  </si>
  <si>
    <t>PIECES</t>
  </si>
  <si>
    <t>M000000042</t>
  </si>
  <si>
    <t>Pens ball point</t>
  </si>
  <si>
    <t>dozens</t>
  </si>
  <si>
    <t>M000003451</t>
  </si>
  <si>
    <t>photocophy Printing Papers</t>
  </si>
  <si>
    <t xml:space="preserve">Reams </t>
  </si>
  <si>
    <t>S00000071</t>
  </si>
  <si>
    <t>lunches and assorted drinks</t>
  </si>
  <si>
    <t>Transport costs/ Reimbursement</t>
  </si>
  <si>
    <t>COURIER AND POSTAL SERVICES - 2210203</t>
  </si>
  <si>
    <t>M000007035</t>
  </si>
  <si>
    <t>Postage Stamps</t>
  </si>
  <si>
    <t>M000004758</t>
  </si>
  <si>
    <t>Registered letters</t>
  </si>
  <si>
    <t>S000000044</t>
  </si>
  <si>
    <t>Parcels</t>
  </si>
  <si>
    <t>open</t>
  </si>
  <si>
    <t>COMMUNITY PARTICIPATION - 2211399</t>
  </si>
  <si>
    <t>Posters</t>
  </si>
  <si>
    <t>Banners</t>
  </si>
  <si>
    <t>M000005695</t>
  </si>
  <si>
    <t>T-Shirts</t>
  </si>
  <si>
    <t>M000004763</t>
  </si>
  <si>
    <t>Caps</t>
  </si>
  <si>
    <t>Flyers</t>
  </si>
  <si>
    <t>crates</t>
  </si>
  <si>
    <t>M000001038</t>
  </si>
  <si>
    <t>Bread</t>
  </si>
  <si>
    <t>S000000465</t>
  </si>
  <si>
    <t>Entertainments</t>
  </si>
  <si>
    <t>Groups</t>
  </si>
  <si>
    <t>M00000600</t>
  </si>
  <si>
    <t>Water</t>
  </si>
  <si>
    <t>Staff lunches</t>
  </si>
  <si>
    <t>Pax</t>
  </si>
  <si>
    <t>Staff transport reimbursement</t>
  </si>
  <si>
    <t>TELEPHONE-2210201</t>
  </si>
  <si>
    <t>M000000932</t>
  </si>
  <si>
    <t xml:space="preserve">Modem </t>
  </si>
  <si>
    <t>airtime</t>
  </si>
  <si>
    <t>SUBSCRIPTION NEWSPAPERS , MAGAZINES AND PERIODICALS -2210503</t>
  </si>
  <si>
    <t>DAILY NATION, STANDARD, STAR,THE PEOPLE,THE NAIROBIAN ETC</t>
  </si>
  <si>
    <t>DOMESTIC TRAVEL AND SUBS. – OTHERS - 2210399</t>
  </si>
  <si>
    <t>Perdiems</t>
  </si>
  <si>
    <t>Meals</t>
  </si>
  <si>
    <t>S000000072</t>
  </si>
  <si>
    <t>Incidental allowances</t>
  </si>
  <si>
    <t>Transport reimbursement</t>
  </si>
  <si>
    <t>FOREIGN TARVEL AND OTHERS AND SUBS-OTHERS-2210499</t>
  </si>
  <si>
    <t>Air tickets</t>
  </si>
  <si>
    <t>PUBLISHING AND PRINTING SERVICES-2210502</t>
  </si>
  <si>
    <t>M000001394</t>
  </si>
  <si>
    <t>Toners and Catridges</t>
  </si>
  <si>
    <t>Extension cables</t>
  </si>
  <si>
    <t>M000002946</t>
  </si>
  <si>
    <t>ADVERTIZING ,AWARENESS AND PUBLICITY CAMPAIGN-2210504</t>
  </si>
  <si>
    <t>HEALTH DAYS</t>
  </si>
  <si>
    <t>M000001490</t>
  </si>
  <si>
    <t>PA system</t>
  </si>
  <si>
    <t>tents</t>
  </si>
  <si>
    <t xml:space="preserve">Entertainments </t>
  </si>
  <si>
    <t>bread</t>
  </si>
  <si>
    <t>water</t>
  </si>
  <si>
    <t>Bottles</t>
  </si>
  <si>
    <t>soda</t>
  </si>
  <si>
    <t>Grates</t>
  </si>
  <si>
    <t>lunches</t>
  </si>
  <si>
    <t>hire of facillities</t>
  </si>
  <si>
    <t>M000001136</t>
  </si>
  <si>
    <t>banners</t>
  </si>
  <si>
    <t>M000004611</t>
  </si>
  <si>
    <t>posters</t>
  </si>
  <si>
    <t>media anouncement</t>
  </si>
  <si>
    <t>air time</t>
  </si>
  <si>
    <t>T-shirts</t>
  </si>
  <si>
    <t>S00000132</t>
  </si>
  <si>
    <t>transport</t>
  </si>
  <si>
    <t>TRADE SHOWS AND EXHIBITION-2210505</t>
  </si>
  <si>
    <t xml:space="preserve">entertainments </t>
  </si>
  <si>
    <t>M000002842</t>
  </si>
  <si>
    <t>Mineral water</t>
  </si>
  <si>
    <t>BOTTLES</t>
  </si>
  <si>
    <t>GRATES</t>
  </si>
  <si>
    <t>DIRECT PROC</t>
  </si>
  <si>
    <t>brochures</t>
  </si>
  <si>
    <t>CATERING SERVICES (RECEPTIONS) 2210801</t>
  </si>
  <si>
    <t xml:space="preserve"> Kgs</t>
  </si>
  <si>
    <t>M000002019</t>
  </si>
  <si>
    <t>Chocolate or malt or other hot beverages; kg</t>
  </si>
  <si>
    <t>kgs</t>
  </si>
  <si>
    <t>Gifts ( tea leaves for office visitors)</t>
  </si>
  <si>
    <t>Kgs</t>
  </si>
  <si>
    <t>Mineral Drinking Water</t>
  </si>
  <si>
    <t xml:space="preserve">BOARDS MEETINGs, CONFERENCES , SEMINARS </t>
  </si>
  <si>
    <t>Board meetings</t>
  </si>
  <si>
    <t>Board seminar</t>
  </si>
  <si>
    <t>S000000042</t>
  </si>
  <si>
    <t>Hall hire</t>
  </si>
  <si>
    <t>Facilitation Allowance</t>
  </si>
  <si>
    <t>GAS EXPENSES-2210103</t>
  </si>
  <si>
    <t>M000004618</t>
  </si>
  <si>
    <t xml:space="preserve">LPG KEPI gases </t>
  </si>
  <si>
    <t>UNIFORM AND CLOTHING FOR STAFF-2211016</t>
  </si>
  <si>
    <t>M000001222</t>
  </si>
  <si>
    <t>Shirts</t>
  </si>
  <si>
    <t>M000001221</t>
  </si>
  <si>
    <t>Branded Tshirts</t>
  </si>
  <si>
    <t>SANITARY AND CLEANING MATERIALS,SUPPLIES AND SERVICES-2211103</t>
  </si>
  <si>
    <t>M000002836</t>
  </si>
  <si>
    <t>Detergents</t>
  </si>
  <si>
    <t>KG</t>
  </si>
  <si>
    <t>Toilet tissue paper</t>
  </si>
  <si>
    <t>Handsanitizer</t>
  </si>
  <si>
    <t>M000000425</t>
  </si>
  <si>
    <t>Servitte</t>
  </si>
  <si>
    <t>M000000426</t>
  </si>
  <si>
    <t>Disposable hand towels</t>
  </si>
  <si>
    <t>M000002890</t>
  </si>
  <si>
    <t>Hand Towels</t>
  </si>
  <si>
    <t>Brooms</t>
  </si>
  <si>
    <t>Mobs</t>
  </si>
  <si>
    <t>Buckets</t>
  </si>
  <si>
    <t>M000001180</t>
  </si>
  <si>
    <t>Liquid soaps</t>
  </si>
  <si>
    <t>ltrs</t>
  </si>
  <si>
    <t>Handbasins</t>
  </si>
  <si>
    <t>M000003136</t>
  </si>
  <si>
    <t>Dustbins</t>
  </si>
  <si>
    <t>Scouring pad</t>
  </si>
  <si>
    <t>BANK SERVICE COMMISSION AND CHARGES-2211301</t>
  </si>
  <si>
    <t>PURCHASE OF HOUSEHOLD AND ISTITUTIONAL APPLIANCES-311092</t>
  </si>
  <si>
    <t>Research -3111403</t>
  </si>
  <si>
    <t>M000006877</t>
  </si>
  <si>
    <t>Concept paper write up</t>
  </si>
  <si>
    <t>M000006878</t>
  </si>
  <si>
    <t>Proposal development</t>
  </si>
  <si>
    <t>M000006879</t>
  </si>
  <si>
    <t>Development of research tools</t>
  </si>
  <si>
    <t>M000006880</t>
  </si>
  <si>
    <t xml:space="preserve">Pre-Testing and Trainining </t>
  </si>
  <si>
    <t>M000006881</t>
  </si>
  <si>
    <t>Data collection</t>
  </si>
  <si>
    <t>M000006882</t>
  </si>
  <si>
    <t>Data entry and Anlaysis</t>
  </si>
  <si>
    <t>M000006883</t>
  </si>
  <si>
    <t>Report writing</t>
  </si>
  <si>
    <t>M000006884</t>
  </si>
  <si>
    <t>Disemination and Final report</t>
  </si>
  <si>
    <t>Emergency relief e.g outbreak of diseases 2640201</t>
  </si>
  <si>
    <t>S00000353</t>
  </si>
  <si>
    <t>MAINTENANCE OF PLANT ,MACHINERY AND EQUIPMENT-2220201</t>
  </si>
  <si>
    <t xml:space="preserve">Service and repair </t>
  </si>
  <si>
    <t>Contract of service agreement</t>
  </si>
  <si>
    <t xml:space="preserve">Preventative mainatenance </t>
  </si>
  <si>
    <t>OTHER OPERATING EXPENSES COMMUNITY PARTICIPATION</t>
  </si>
  <si>
    <t>0-4770-4770000401-0101014760-0000101-2211101-476000001-000</t>
  </si>
  <si>
    <t>0-4770-4770000401-0101014760-0000101-2210303-476000001-000</t>
  </si>
  <si>
    <t>0-4770-4770000401-0101014760-0000101-2210302-476000001-000</t>
  </si>
  <si>
    <t>0-4770-4770000401-0101014760-0000101-2210301-476000001-000</t>
  </si>
  <si>
    <t>0-4770-4770000401-0101014760-0000101-2210801-476000001-000</t>
  </si>
  <si>
    <t>0-4770-4770000401-0101014760-0000101-2210802-476000001-000</t>
  </si>
  <si>
    <t>0-4770-4770000401-0101014760-0000101-2210201-476000001-000</t>
  </si>
  <si>
    <t>0-4770-4770000401-0101014760-0000101-3111002-476000001-000</t>
  </si>
  <si>
    <t>0-4770-4770000401-0101014760-0000101-2210502-476000001-000</t>
  </si>
  <si>
    <t>0-4770-4770000401-0101014760-0000101-2211301-476000001-000</t>
  </si>
  <si>
    <t>0-4770-4770000401-0101014760-0000101-2210599-476000001-000</t>
  </si>
  <si>
    <t>0-4770-4770000401-0101014760-0000101-2210304-476000001-000</t>
  </si>
  <si>
    <t>0-4770-4770000401-0101014760-0000101-2211306-476000001-000</t>
  </si>
  <si>
    <t>0-4770-4770000401-0101014760-0000101-2210505-476000001-000</t>
  </si>
  <si>
    <t>0-4770-4770000401-0101014760-0000101-2210103-476000001-000</t>
  </si>
  <si>
    <t>0-4770-4770000401-0101014760-0000101-2211399-476000001-000</t>
  </si>
  <si>
    <t>0-4770-4770000401-0101014760-0000101-2210705-476000001-000</t>
  </si>
  <si>
    <t>0-4770-4770000401-0101014760-0000101-3111001-476000001-000</t>
  </si>
  <si>
    <t>0-4770-4770000401-0101014760-0000101-3110902-476000001-000</t>
  </si>
  <si>
    <t>0-4770-4770000401-0101014760-0000101-3110704-476000001-000</t>
  </si>
  <si>
    <t>0-4770-4770000401-0101014760-0000101-3111003-476000001-000</t>
  </si>
  <si>
    <t>0-4770-4770000401-0101014760-0000101-2210101-476000001-000</t>
  </si>
  <si>
    <t>0-4770-4770000401-0101014760-0000101-2210102-476000001-000</t>
  </si>
  <si>
    <t>0-4770-4770000401-0101014760-0000101-2210202-476000001-000</t>
  </si>
  <si>
    <t>0-4770-4770000401-0101014760-0000101-2210203-476000001-000</t>
  </si>
  <si>
    <t>0-4770-4770000401-0101014760-0000101-2210205-476000001-000</t>
  </si>
  <si>
    <t>0-4770-4770000401-0101014760-0000101-2210503-476000001-000</t>
  </si>
  <si>
    <t>0-4770-4770000401-0101014760-0000101-2220202-476000001-000</t>
  </si>
  <si>
    <t>0-4770-4770000401-0101014760-0000101-2211016-476000001-000</t>
  </si>
  <si>
    <t>0-4770-4770000401-0101014760-0000101-2210504-476000001-000</t>
  </si>
  <si>
    <t>0-4770-4770000401-0101014760-0000101-2220210-476000001-000</t>
  </si>
  <si>
    <t>1-4770-4770000401-0708014760-0000101-3111111-476000001-000</t>
  </si>
  <si>
    <t>1-4770-4770000401-0708014760-0000101-3111112-476000001-000</t>
  </si>
  <si>
    <t>1-4770-4770000401-0101014760-0000101-2210799-476000001-000</t>
  </si>
  <si>
    <t>1-4770-4770000401-0303074760-0000101-3111010-476000001-000</t>
  </si>
  <si>
    <t>1-4770-4770000401-0303074760-0000101-3111499-476000001-000</t>
  </si>
  <si>
    <t>1-4770-4770000401-0303074760-0000101-2640499-476000001-000</t>
  </si>
  <si>
    <t>1-4770-4770000401-0304074760-0000101-2211006-476000001-000</t>
  </si>
  <si>
    <t>1-4770-4770000401-0101014760-0000101-3110202-476000001-000</t>
  </si>
  <si>
    <t>1-4770-4770000401-0204024760-0000101-3110504-476000001-000</t>
  </si>
  <si>
    <t>1-4770-4770000401-0204024760-0000101-3111011-476000001-000</t>
  </si>
  <si>
    <t>1-4770-4770000401-0304064760-0000101-2210802-476000001-000</t>
  </si>
  <si>
    <t>1-4770-4770000401-0101014760-0000101-2210501-476000001-000</t>
  </si>
  <si>
    <t>1-4770-4770000401-0101014760-0000101-3110299-476000001-000</t>
  </si>
  <si>
    <t>1-4770-4770000401-0304064760-0000101-2211311-476000001-000</t>
  </si>
  <si>
    <t>1-4770-4770000401-0912024760-0000101-2210504-476000001-000</t>
  </si>
  <si>
    <t>M000000004</t>
  </si>
  <si>
    <t>M000010726</t>
  </si>
  <si>
    <t>M000000063</t>
  </si>
  <si>
    <t>M000000016</t>
  </si>
  <si>
    <t>M000000017</t>
  </si>
  <si>
    <t>M000000058</t>
  </si>
  <si>
    <t>Paper punch Giant</t>
  </si>
  <si>
    <t>M000000061</t>
  </si>
  <si>
    <t>Stapler Small</t>
  </si>
  <si>
    <t>M000000035</t>
  </si>
  <si>
    <t>Glues; Paste, 36g Stick</t>
  </si>
  <si>
    <t>M000000551</t>
  </si>
  <si>
    <t>TAPE, ADHESIVE;1"; CELLOTAPE</t>
  </si>
  <si>
    <t>RECORD BOOK; COUNTER, 3QUIRE</t>
  </si>
  <si>
    <t>M000000010</t>
  </si>
  <si>
    <t>RECORD BOOK; COUNTER, 4QUIRE</t>
  </si>
  <si>
    <t>M000000054</t>
  </si>
  <si>
    <t>Staple Remover;</t>
  </si>
  <si>
    <t>Flash Disk 16GB</t>
  </si>
  <si>
    <t>DIARIES; A4, 2014</t>
  </si>
  <si>
    <t>Carbon papers; A4 (one packet of 100)</t>
  </si>
  <si>
    <t>M000000039</t>
  </si>
  <si>
    <t>Markers; White board, one pkt of 10</t>
  </si>
  <si>
    <t>Ball point pens; Normal, Blue</t>
  </si>
  <si>
    <t>M000000044</t>
  </si>
  <si>
    <t>Ball point pens; Normal, Black</t>
  </si>
  <si>
    <t>M000000040</t>
  </si>
  <si>
    <t>Fountain Pen; Ink</t>
  </si>
  <si>
    <t>M000008037</t>
  </si>
  <si>
    <t>Toner 920</t>
  </si>
  <si>
    <t>M000000900</t>
  </si>
  <si>
    <t>COMPUTER, PERSONAL, DESKTOP</t>
  </si>
  <si>
    <t>M000000558</t>
  </si>
  <si>
    <t>CARTRIDGE, TONER; 05A</t>
  </si>
  <si>
    <t>Universal serial bus USB extension cable</t>
  </si>
  <si>
    <t>M000008125</t>
  </si>
  <si>
    <t>EXTERNAL HARD DISK: 500GB</t>
  </si>
  <si>
    <t>M000002744</t>
  </si>
  <si>
    <t>Gas refilling</t>
  </si>
  <si>
    <t>Leaf tea; Tea leaves 500 gms</t>
  </si>
  <si>
    <t>M000000841</t>
  </si>
  <si>
    <t>DISPENSER, DRINKING WATER STORAGE;COUNTER TOP SD5CH,310 X 310 X 630 MM,POLYPROPYLENE,4.2 COLD WATER; 7.5 HOT WATER L</t>
  </si>
  <si>
    <t>subscription of news papers</t>
  </si>
  <si>
    <t>M000001890</t>
  </si>
  <si>
    <t>Electricity</t>
  </si>
  <si>
    <t>cleaning services</t>
  </si>
  <si>
    <t>M000003268</t>
  </si>
  <si>
    <t>Oil filter- Land rover Puma TDCI</t>
  </si>
  <si>
    <t>Piece</t>
  </si>
  <si>
    <t>M000003322</t>
  </si>
  <si>
    <t>Engine oil-Synthetic 15w-40</t>
  </si>
  <si>
    <t>litres</t>
  </si>
  <si>
    <t>M000003269</t>
  </si>
  <si>
    <t>primary fuel filter</t>
  </si>
  <si>
    <t>piece</t>
  </si>
  <si>
    <t>secondary fuel filters</t>
  </si>
  <si>
    <t>M000003270</t>
  </si>
  <si>
    <t>Air cleaner</t>
  </si>
  <si>
    <t>M000003018</t>
  </si>
  <si>
    <t>Turbo hosepipes</t>
  </si>
  <si>
    <t>M000001189</t>
  </si>
  <si>
    <t>Front shockabsorbers</t>
  </si>
  <si>
    <t>Rear shockabsorbers</t>
  </si>
  <si>
    <t>M000003271</t>
  </si>
  <si>
    <t>Front brakepads</t>
  </si>
  <si>
    <t>sets</t>
  </si>
  <si>
    <t>Rear brakepads</t>
  </si>
  <si>
    <t>Gear oil/dif foil</t>
  </si>
  <si>
    <t>Engine coolant</t>
  </si>
  <si>
    <t>M000003022</t>
  </si>
  <si>
    <t>Brake fluid</t>
  </si>
  <si>
    <t>M000003295</t>
  </si>
  <si>
    <t>stabilizer arm bushes</t>
  </si>
  <si>
    <t>F-Joint bushes</t>
  </si>
  <si>
    <t>M000003329</t>
  </si>
  <si>
    <t>clutch release bearing-l/rover puma</t>
  </si>
  <si>
    <t>M000003328</t>
  </si>
  <si>
    <t>clutch  plate-l/rover puma</t>
  </si>
  <si>
    <t>M000003327</t>
  </si>
  <si>
    <t>pressure plate</t>
  </si>
  <si>
    <t>M000003293</t>
  </si>
  <si>
    <t>ball joint</t>
  </si>
  <si>
    <t>M000003291</t>
  </si>
  <si>
    <t>tie rod ends</t>
  </si>
  <si>
    <t>center arm bushes</t>
  </si>
  <si>
    <t>M000006374</t>
  </si>
  <si>
    <t>timing belt</t>
  </si>
  <si>
    <t>M000003311</t>
  </si>
  <si>
    <t>engine fan belt</t>
  </si>
  <si>
    <t>M000003021</t>
  </si>
  <si>
    <t>power steering fluid</t>
  </si>
  <si>
    <t>clutch master cylinder kits</t>
  </si>
  <si>
    <t>M000004478</t>
  </si>
  <si>
    <t>tyres size 265/85R16</t>
  </si>
  <si>
    <t>S000000161</t>
  </si>
  <si>
    <t>injector nozzles</t>
  </si>
  <si>
    <t>M000003015</t>
  </si>
  <si>
    <t>battery n-70 service free</t>
  </si>
  <si>
    <t>M000002366</t>
  </si>
  <si>
    <t>Oil filter</t>
  </si>
  <si>
    <t>Engine oil</t>
  </si>
  <si>
    <t xml:space="preserve"> fuel filter</t>
  </si>
  <si>
    <t>M000002345</t>
  </si>
  <si>
    <t>M000003272</t>
  </si>
  <si>
    <t>Rear brake-linings</t>
  </si>
  <si>
    <t>tyres size 245/70R16</t>
  </si>
  <si>
    <t>M000002697</t>
  </si>
  <si>
    <t xml:space="preserve">drive shaft bearing </t>
  </si>
  <si>
    <t>M000003289</t>
  </si>
  <si>
    <t>cv joint</t>
  </si>
  <si>
    <t xml:space="preserve">universal cross bearing </t>
  </si>
  <si>
    <t>battery ns-70 -service free</t>
  </si>
  <si>
    <t>M000003885</t>
  </si>
  <si>
    <t>litre</t>
  </si>
  <si>
    <t>M000002280</t>
  </si>
  <si>
    <t>water separator</t>
  </si>
  <si>
    <t>tyres size 245/70R15</t>
  </si>
  <si>
    <t>battery n-70 -service free</t>
  </si>
  <si>
    <t>Primary fuel filter</t>
  </si>
  <si>
    <t>Secondary fuel filter</t>
  </si>
  <si>
    <t>M000003379</t>
  </si>
  <si>
    <t>Strainer</t>
  </si>
  <si>
    <t>M000003899</t>
  </si>
  <si>
    <t>Air cleaner inner</t>
  </si>
  <si>
    <t>Air cleaner outer</t>
  </si>
  <si>
    <t>Engine oil Rimulax 15W-40</t>
  </si>
  <si>
    <t>M000003019</t>
  </si>
  <si>
    <t>Hydraulic oil</t>
  </si>
  <si>
    <t>Gear oil</t>
  </si>
  <si>
    <t>M000003088</t>
  </si>
  <si>
    <t>Front spring pin</t>
  </si>
  <si>
    <t>Rear spring pin</t>
  </si>
  <si>
    <t>Front spring bush</t>
  </si>
  <si>
    <t>Rear spring bush</t>
  </si>
  <si>
    <t>Bell crank bush</t>
  </si>
  <si>
    <t>M000002888</t>
  </si>
  <si>
    <t>Front spring spacer washer</t>
  </si>
  <si>
    <t>Rear spring spacer washer</t>
  </si>
  <si>
    <t>Bell crank space washer</t>
  </si>
  <si>
    <t>Bell crank pin</t>
  </si>
  <si>
    <t>Quarter pin</t>
  </si>
  <si>
    <t>Bell crank</t>
  </si>
  <si>
    <t>M000001983</t>
  </si>
  <si>
    <t>Front springs (Assorted)</t>
  </si>
  <si>
    <t>Assorted</t>
  </si>
  <si>
    <t>Rear springs (Assorted)</t>
  </si>
  <si>
    <t>M000006211</t>
  </si>
  <si>
    <t>Centre bolt front</t>
  </si>
  <si>
    <t>Centre bolt  rear</t>
  </si>
  <si>
    <t>Tyre size 10.00 R 20</t>
  </si>
  <si>
    <t>OIL FILTER</t>
  </si>
  <si>
    <t>PRIMARY FUEL FILTER</t>
  </si>
  <si>
    <t>SECONDARY FUEL FILTER</t>
  </si>
  <si>
    <t>WATER SEPARATER</t>
  </si>
  <si>
    <t>AIR CLEANER INNER</t>
  </si>
  <si>
    <t>AIR CLEANER OUTER</t>
  </si>
  <si>
    <t>HYDRAULIC OIL FILTER</t>
  </si>
  <si>
    <t xml:space="preserve">TRANSMISSION OIL </t>
  </si>
  <si>
    <t>FUEL FILTER ELEMENT</t>
  </si>
  <si>
    <t xml:space="preserve">ENGINE  OIL </t>
  </si>
  <si>
    <t xml:space="preserve">HYDRAULIC OIL </t>
  </si>
  <si>
    <t>GEAR OIL</t>
  </si>
  <si>
    <t>M000001223</t>
  </si>
  <si>
    <t>TANDEM CHAIN</t>
  </si>
  <si>
    <t>TYRE SIZE 20.5 R25</t>
  </si>
  <si>
    <t>TYRE SIZE 14.00-24</t>
  </si>
  <si>
    <t>BATTERY H/DUTY 12V</t>
  </si>
  <si>
    <t>M000011536</t>
  </si>
  <si>
    <t>Soloneid valves (transmission)</t>
  </si>
  <si>
    <t>M000001017</t>
  </si>
  <si>
    <t>ROLLER VIBRATING MECHANISM</t>
  </si>
  <si>
    <t>Assembly</t>
  </si>
  <si>
    <t>M000003288</t>
  </si>
  <si>
    <t>BEARING MAIN SHAFT</t>
  </si>
  <si>
    <t>M000003229</t>
  </si>
  <si>
    <t>BUCKET TIPS</t>
  </si>
  <si>
    <t>M000002678</t>
  </si>
  <si>
    <t>ENGINE OVERHAUL REPAIR</t>
  </si>
  <si>
    <t>M000008168</t>
  </si>
  <si>
    <t>HYDRAULIC PUMP REPAIR KIT</t>
  </si>
  <si>
    <t>Kit</t>
  </si>
  <si>
    <t>S000000104</t>
  </si>
  <si>
    <t>HYDRAULIC RAM</t>
  </si>
  <si>
    <t>M000001577</t>
  </si>
  <si>
    <t>TRANSMISSION PUMP REPAIR KIT</t>
  </si>
  <si>
    <t>S000000175</t>
  </si>
  <si>
    <t>HYDRAULIC CONTROL UNIT REPAIR KIT</t>
  </si>
  <si>
    <t>FAN BELT</t>
  </si>
  <si>
    <t>secondary fuel filter</t>
  </si>
  <si>
    <t>air cleaner</t>
  </si>
  <si>
    <t>front brake pads</t>
  </si>
  <si>
    <t>timing bel</t>
  </si>
  <si>
    <t>fan belt</t>
  </si>
  <si>
    <t>timing belt tensioner</t>
  </si>
  <si>
    <t xml:space="preserve">engine oil </t>
  </si>
  <si>
    <t>ATF</t>
  </si>
  <si>
    <t>Litres</t>
  </si>
  <si>
    <t>brake fluid</t>
  </si>
  <si>
    <t>tyres size 265/70R16</t>
  </si>
  <si>
    <t>tyres size 265/70R17</t>
  </si>
  <si>
    <t>M000000033</t>
  </si>
  <si>
    <t>Front shaft bearing</t>
  </si>
  <si>
    <t>Rear spring assembly</t>
  </si>
  <si>
    <t>Shock absorber</t>
  </si>
  <si>
    <t>Fuel filter</t>
  </si>
  <si>
    <t>Water separator</t>
  </si>
  <si>
    <t>Front brake pad</t>
  </si>
  <si>
    <t>Rear brake lining</t>
  </si>
  <si>
    <t>M000003281</t>
  </si>
  <si>
    <t>Spark plug</t>
  </si>
  <si>
    <t>engine oil</t>
  </si>
  <si>
    <t>coolant</t>
  </si>
  <si>
    <t xml:space="preserve">Brake fluids </t>
  </si>
  <si>
    <t>Front shocks absorbers</t>
  </si>
  <si>
    <t>Stabilizer arm bushes</t>
  </si>
  <si>
    <t>Tie rod end</t>
  </si>
  <si>
    <t>Ball joint</t>
  </si>
  <si>
    <t>M000003274</t>
  </si>
  <si>
    <t>Propeller cross bearing</t>
  </si>
  <si>
    <t>M000003280</t>
  </si>
  <si>
    <t>Brake caliper front</t>
  </si>
  <si>
    <t>M000003314</t>
  </si>
  <si>
    <t xml:space="preserve">Ignition coil </t>
  </si>
  <si>
    <t>M000000201</t>
  </si>
  <si>
    <t xml:space="preserve">Contact breaker point </t>
  </si>
  <si>
    <t>Tyre size 245/85R16</t>
  </si>
  <si>
    <t>Tyre size 6.70R14</t>
  </si>
  <si>
    <t>Tyre size 245/70R15</t>
  </si>
  <si>
    <t>Battery N70 service free</t>
  </si>
  <si>
    <t xml:space="preserve">Oil filter </t>
  </si>
  <si>
    <t>Air Cleaner inner</t>
  </si>
  <si>
    <t>Engine Oil rimula</t>
  </si>
  <si>
    <t>Gear Oil</t>
  </si>
  <si>
    <t>Fuel strainer</t>
  </si>
  <si>
    <t>M000003300</t>
  </si>
  <si>
    <t>Propeller yoke</t>
  </si>
  <si>
    <t>Tyre size10.00R20water bowzer</t>
  </si>
  <si>
    <t>Tyre  size 7.50-16LT Fire engine</t>
  </si>
  <si>
    <t>Tyre size 12.5R22.5</t>
  </si>
  <si>
    <t>Tyre size 10.00R 20 Exhauster Urban Tipper and Beyond zero</t>
  </si>
  <si>
    <t>M000001491</t>
  </si>
  <si>
    <t>Standard Motor Vehicle Mechanic Tool Box Complete</t>
  </si>
  <si>
    <t>complete box</t>
  </si>
  <si>
    <t>Standard Motor Vehicle Electrician Tool Box Complete</t>
  </si>
  <si>
    <t>M000002155</t>
  </si>
  <si>
    <t>Heavy Duty Air Compressor</t>
  </si>
  <si>
    <t>unit</t>
  </si>
  <si>
    <t>Engine Driven Air Compressor</t>
  </si>
  <si>
    <t>M000003581</t>
  </si>
  <si>
    <t>Electric Arc Welding Machine-Heavy duty</t>
  </si>
  <si>
    <t>Engine Driven Air Compressor-Portable</t>
  </si>
  <si>
    <t>M000002604</t>
  </si>
  <si>
    <t>Oxy-acetylene Gas Welding Plant</t>
  </si>
  <si>
    <t>M000004820</t>
  </si>
  <si>
    <t>Puncture Tyre Press</t>
  </si>
  <si>
    <t>M000004850</t>
  </si>
  <si>
    <t>Arc Welding Shield</t>
  </si>
  <si>
    <t>M000004825</t>
  </si>
  <si>
    <t>Gas Welding Safety Goggles</t>
  </si>
  <si>
    <t>M000001408</t>
  </si>
  <si>
    <t>Adjustable Screw Spanner-Large</t>
  </si>
  <si>
    <t>M000002686</t>
  </si>
  <si>
    <t>Puller Assorted types of three</t>
  </si>
  <si>
    <t>Branded Overall</t>
  </si>
  <si>
    <t>Branded Dust Coat</t>
  </si>
  <si>
    <t>M000001084</t>
  </si>
  <si>
    <t>Safety Leather Shoe</t>
  </si>
  <si>
    <t>M000002076</t>
  </si>
  <si>
    <t>Safety Helmet</t>
  </si>
  <si>
    <t>M000001089</t>
  </si>
  <si>
    <t>Leather Glove</t>
  </si>
  <si>
    <t>M000001212</t>
  </si>
  <si>
    <t>Branded Reflective Safety Jacket</t>
  </si>
  <si>
    <t>M000000458</t>
  </si>
  <si>
    <t>Waste Cotton/Rags</t>
  </si>
  <si>
    <t>M000001422</t>
  </si>
  <si>
    <t>Complete First Aid Kit</t>
  </si>
  <si>
    <t>M000002454</t>
  </si>
  <si>
    <t>Electric Arc Welding Rods-mildsteel</t>
  </si>
  <si>
    <t>M000002041</t>
  </si>
  <si>
    <t>Grease</t>
  </si>
  <si>
    <t>Electric Welding Rods-steel</t>
  </si>
  <si>
    <t>M000002390</t>
  </si>
  <si>
    <t>Cutting Disc</t>
  </si>
  <si>
    <t>M000005960</t>
  </si>
  <si>
    <t>Grinding Disc</t>
  </si>
  <si>
    <t>M000002398</t>
  </si>
  <si>
    <t>Brazing Flux</t>
  </si>
  <si>
    <t>Tin</t>
  </si>
  <si>
    <t>Brazing Wire</t>
  </si>
  <si>
    <t>Gas Welding Rod-steel</t>
  </si>
  <si>
    <t>M000003336</t>
  </si>
  <si>
    <t>Pop Rivet</t>
  </si>
  <si>
    <t>Box</t>
  </si>
  <si>
    <t>M000001849</t>
  </si>
  <si>
    <t>Assorted puncture repair patches</t>
  </si>
  <si>
    <t>M000001512</t>
  </si>
  <si>
    <t>Puncture Repair sealant</t>
  </si>
  <si>
    <t>M000006499</t>
  </si>
  <si>
    <t>Insulating Tape</t>
  </si>
  <si>
    <t>M000001167</t>
  </si>
  <si>
    <t>Assorted vehicle bulbs</t>
  </si>
  <si>
    <t>Front tyres</t>
  </si>
  <si>
    <t>Gear box oil</t>
  </si>
  <si>
    <t>Engine oil 2T</t>
  </si>
  <si>
    <t>Front shock absorber</t>
  </si>
  <si>
    <t>Rear shock absorber</t>
  </si>
  <si>
    <t>Tyres 410*18</t>
  </si>
  <si>
    <t>M000000088</t>
  </si>
  <si>
    <t>Tubes 410*19</t>
  </si>
  <si>
    <t>Sprockets</t>
  </si>
  <si>
    <t>M000002100</t>
  </si>
  <si>
    <t>Chain</t>
  </si>
  <si>
    <t>Brake linings</t>
  </si>
  <si>
    <t>Clutch cable</t>
  </si>
  <si>
    <t>M000002281</t>
  </si>
  <si>
    <t>Brake cable</t>
  </si>
  <si>
    <t>M000006373</t>
  </si>
  <si>
    <t>Speedo meter cable</t>
  </si>
  <si>
    <t>M000000195</t>
  </si>
  <si>
    <t>Head lamp</t>
  </si>
  <si>
    <t>M000003345</t>
  </si>
  <si>
    <t>Indicator lights</t>
  </si>
  <si>
    <t>M000002679</t>
  </si>
  <si>
    <t>Engine overhaul</t>
  </si>
  <si>
    <t>Battery</t>
  </si>
  <si>
    <t>TOTALS</t>
  </si>
  <si>
    <t>S000000462</t>
  </si>
  <si>
    <t>Construction &amp; maintenance of roads</t>
  </si>
  <si>
    <t>KM</t>
  </si>
  <si>
    <t xml:space="preserve">Hire of equipment </t>
  </si>
  <si>
    <t>Culvert installation</t>
  </si>
  <si>
    <t>Motorized bridges</t>
  </si>
  <si>
    <t>Maintenance of Bridge</t>
  </si>
  <si>
    <t>Foot bridges</t>
  </si>
  <si>
    <t>Fleet Management</t>
  </si>
  <si>
    <t>Construction and equiping of Modern Workshop</t>
  </si>
  <si>
    <t>TOTALS NET DEVELOPMENT</t>
  </si>
  <si>
    <t>TOTALS RECURRENT AND DEVELOPMENT EXPENDITURE</t>
  </si>
  <si>
    <t>PROCUREMENT PLAN</t>
  </si>
  <si>
    <t>DEPARTMENT: WATER AND IRRIGATION</t>
  </si>
  <si>
    <t>Procurement Plan for the Financial Year 2016/17</t>
  </si>
  <si>
    <t>A</t>
  </si>
  <si>
    <t xml:space="preserve">RECURENT EXPENDITURE </t>
  </si>
  <si>
    <t>Estimated Cost KES PER UNIT</t>
  </si>
  <si>
    <t xml:space="preserve">TOTAL KES </t>
  </si>
  <si>
    <t>STATIONERY</t>
  </si>
  <si>
    <t>Blank meter reading sheets</t>
  </si>
  <si>
    <t>cartons</t>
  </si>
  <si>
    <t>M000002969</t>
  </si>
  <si>
    <t>Modem airtime (SAFARICOM)</t>
  </si>
  <si>
    <t>Airtime (Safaricom)</t>
  </si>
  <si>
    <t>M000000976</t>
  </si>
  <si>
    <t>Laptops</t>
  </si>
  <si>
    <t>M000003945</t>
  </si>
  <si>
    <t>Desktop computers (HP 500GB RAM, 4 GB LLD)</t>
  </si>
  <si>
    <t>M000004628</t>
  </si>
  <si>
    <t>Computer tablets</t>
  </si>
  <si>
    <t>M000000895</t>
  </si>
  <si>
    <t>IPAD</t>
  </si>
  <si>
    <t>M000000176</t>
  </si>
  <si>
    <t>windows software</t>
  </si>
  <si>
    <t>M000001396</t>
  </si>
  <si>
    <t>M000000171</t>
  </si>
  <si>
    <t>M000001823</t>
  </si>
  <si>
    <t>Fuel (motor vehicles)</t>
  </si>
  <si>
    <t>M000003017</t>
  </si>
  <si>
    <t>Motorcycyle fuel</t>
  </si>
  <si>
    <t>Oil motorcycles</t>
  </si>
  <si>
    <t>Car tyres</t>
  </si>
  <si>
    <t>Shock absorbers</t>
  </si>
  <si>
    <t>M000003903</t>
  </si>
  <si>
    <t>Ball joints</t>
  </si>
  <si>
    <t>Tyrod ends</t>
  </si>
  <si>
    <t>Set</t>
  </si>
  <si>
    <t>Brake pads</t>
  </si>
  <si>
    <t>Motorbike chains</t>
  </si>
  <si>
    <t>Motorbike tyres</t>
  </si>
  <si>
    <t>Motorcycyle battery</t>
  </si>
  <si>
    <t>Shock absorbers motorcycles</t>
  </si>
  <si>
    <t>Riding gloves</t>
  </si>
  <si>
    <t xml:space="preserve">Helmets </t>
  </si>
  <si>
    <t>M000004594</t>
  </si>
  <si>
    <t>Reflective jackets</t>
  </si>
  <si>
    <t>M000001123</t>
  </si>
  <si>
    <t>kitchen consumables</t>
  </si>
  <si>
    <t>M000000982</t>
  </si>
  <si>
    <t>Staff uniform - Shirts</t>
  </si>
  <si>
    <t>M000004548</t>
  </si>
  <si>
    <t>Staff overalls</t>
  </si>
  <si>
    <t>M000001096</t>
  </si>
  <si>
    <t>staff dust coats</t>
  </si>
  <si>
    <t>M000004593</t>
  </si>
  <si>
    <t>Protective clothing(gumboots,clovesetc)</t>
  </si>
  <si>
    <t>gumboot</t>
  </si>
  <si>
    <t>M000002020</t>
  </si>
  <si>
    <t>gloves</t>
  </si>
  <si>
    <t>M000002609</t>
  </si>
  <si>
    <t>aluminium sulphate</t>
  </si>
  <si>
    <t>Kgs.</t>
  </si>
  <si>
    <t>HTH</t>
  </si>
  <si>
    <t>M000002612</t>
  </si>
  <si>
    <t>soda ash</t>
  </si>
  <si>
    <t>S000000031</t>
  </si>
  <si>
    <t>Training staff</t>
  </si>
  <si>
    <t>S000000344</t>
  </si>
  <si>
    <t>Development of County water policy, Water bill and County Master Plan Development  facilitate public participation on water bill and Development of county water master plan</t>
  </si>
  <si>
    <t>Revised</t>
  </si>
  <si>
    <t xml:space="preserve"> </t>
  </si>
  <si>
    <t xml:space="preserve">purchase of pipes and fittings for Chepirbelek Kapletundo Trunk Mainline </t>
  </si>
  <si>
    <t>M000003325</t>
  </si>
  <si>
    <t xml:space="preserve">2No Low Lift Pumps </t>
  </si>
  <si>
    <t xml:space="preserve">Upgrading of Ngererit Chebilat Line </t>
  </si>
  <si>
    <t xml:space="preserve">Procurement and Laying of Pipes for Longisa Kipsarwet Trunk mainline </t>
  </si>
  <si>
    <t>Open Tender</t>
  </si>
  <si>
    <t xml:space="preserve">Roofing of 225 m3 Storage Tank Longisa </t>
  </si>
  <si>
    <t>M000000481</t>
  </si>
  <si>
    <t xml:space="preserve">Purchase of pipes for Olgoswet Kapkimolwa Distribution pipeline </t>
  </si>
  <si>
    <t>M000003376</t>
  </si>
  <si>
    <r>
      <t>Construction of 25m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Sump</t>
    </r>
  </si>
  <si>
    <t>Procurement of Pipes for the Rising Main</t>
  </si>
  <si>
    <t xml:space="preserve">Distribution pipeline Completion and Rehabilitation </t>
  </si>
  <si>
    <t>Construction of Pump House, Sump and Cattle Trough</t>
  </si>
  <si>
    <t>M000001681</t>
  </si>
  <si>
    <t>Procurement of Pumpset and Control Panel</t>
  </si>
  <si>
    <t>Procurement and Laying of pipes for Rising Main</t>
  </si>
  <si>
    <t xml:space="preserve">Construction of Weir and Intake Chamber </t>
  </si>
  <si>
    <t>Construction of Pump House and 25 m3 sump</t>
  </si>
  <si>
    <t xml:space="preserve">Rising Main Pipes </t>
  </si>
  <si>
    <t xml:space="preserve">Distribution pipeline </t>
  </si>
  <si>
    <t>Construction of 150m3 Storage Tank at Terek</t>
  </si>
  <si>
    <t xml:space="preserve">Construction of Weir </t>
  </si>
  <si>
    <r>
      <t>Construction of Pump House and 25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sump</t>
    </r>
  </si>
  <si>
    <t xml:space="preserve">Distribution pipelines for Terek area  </t>
  </si>
  <si>
    <t>ward specific</t>
  </si>
  <si>
    <r>
      <t xml:space="preserve">To operationalise </t>
    </r>
    <r>
      <rPr>
        <b/>
        <sz val="12"/>
        <rFont val="Times New Roman"/>
        <family val="1"/>
      </rPr>
      <t>Taboino</t>
    </r>
    <r>
      <rPr>
        <sz val="12"/>
        <rFont val="Times New Roman"/>
        <family val="1"/>
      </rPr>
      <t xml:space="preserve"> water project</t>
    </r>
  </si>
  <si>
    <t xml:space="preserve">Pipeline for Gravit , Rising and Mainline </t>
  </si>
  <si>
    <t>Construction of Weir, Pump House and Rehabilitation of Main Tank</t>
  </si>
  <si>
    <r>
      <t xml:space="preserve">To rehabilitate </t>
    </r>
    <r>
      <rPr>
        <b/>
        <sz val="12"/>
        <rFont val="Times New Roman"/>
        <family val="1"/>
      </rPr>
      <t>Chebangang</t>
    </r>
    <r>
      <rPr>
        <sz val="12"/>
        <rFont val="Times New Roman"/>
        <family val="1"/>
      </rPr>
      <t xml:space="preserve"> Water Project</t>
    </r>
  </si>
  <si>
    <t xml:space="preserve">Rehabilitation Works </t>
  </si>
  <si>
    <t>Kapset</t>
  </si>
  <si>
    <t xml:space="preserve">Purchase of pipes for the Completion of Extension of distribution Pipeline </t>
  </si>
  <si>
    <t>M000003516</t>
  </si>
  <si>
    <t xml:space="preserve">Constrution of 25m3/hr CFU and its accessories </t>
  </si>
  <si>
    <t>BWC</t>
  </si>
  <si>
    <t xml:space="preserve">Electrification accessories </t>
  </si>
  <si>
    <t>M000003302</t>
  </si>
  <si>
    <t xml:space="preserve">Electric Motor </t>
  </si>
  <si>
    <t xml:space="preserve">Distribution Pipeline Completion </t>
  </si>
  <si>
    <t>S000000130        M000003325</t>
  </si>
  <si>
    <t>Electric Pump with Control Panel</t>
  </si>
  <si>
    <t>To Operationalise Marinyin Water Project</t>
  </si>
  <si>
    <r>
      <t>Construction of Weir, 25m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Sump and Rehabilitation of Pump House </t>
    </r>
  </si>
  <si>
    <t>Procurement and Laying of Pipes for risin Mainline</t>
  </si>
  <si>
    <t>150 m3 storage tank at Kiromwok</t>
  </si>
  <si>
    <t>Distribution lines</t>
  </si>
  <si>
    <t>Extension of Rising Main to Aisaik</t>
  </si>
  <si>
    <t>S000000130                  M000001890</t>
  </si>
  <si>
    <t xml:space="preserve">Procurement of Control Panel </t>
  </si>
  <si>
    <t xml:space="preserve">Distribution Pipeline </t>
  </si>
  <si>
    <t>Construction  of Intake Works, Rising Mainline, Storage Tanks and Mainline to the Stadium</t>
  </si>
  <si>
    <t>Procurement of 1No. Pumpset and its Control Panel</t>
  </si>
  <si>
    <r>
      <t>Roofing of Kapsirich 300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Storage Tank</t>
    </r>
  </si>
  <si>
    <t xml:space="preserve">Kapsirich-Sigorian Trunk Mainline </t>
  </si>
  <si>
    <t>S000000089</t>
  </si>
  <si>
    <t>Equiping of Borehole and Construction of Control room</t>
  </si>
  <si>
    <r>
      <t>Construction of 36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Elevated Steel Backwash System</t>
    </r>
  </si>
  <si>
    <t>Construction of Pump house / Chemical House/Lab</t>
  </si>
  <si>
    <t xml:space="preserve">Construction of Precast concrete posts and Chainlink perimeter Fence to include security gate </t>
  </si>
  <si>
    <t>Construction of Staff Houses</t>
  </si>
  <si>
    <t>Septic Trank and its Auxiliaries</t>
  </si>
  <si>
    <t>Roofing of Storage Tank</t>
  </si>
  <si>
    <t xml:space="preserve">Dsitribution Pipeline </t>
  </si>
  <si>
    <t>S000000130</t>
  </si>
  <si>
    <t>Control Panel</t>
  </si>
  <si>
    <t>revised</t>
  </si>
  <si>
    <t>Construction of 25 m3 Sump</t>
  </si>
  <si>
    <t>Pipeline Rehabilitation and extension</t>
  </si>
  <si>
    <t>purchase of pipes and fittings-Assorted . Completion of distribution pipeline.</t>
  </si>
  <si>
    <r>
      <t xml:space="preserve">To Improve efficiency of </t>
    </r>
    <r>
      <rPr>
        <b/>
        <sz val="12"/>
        <rFont val="Times New Roman"/>
        <family val="1"/>
      </rPr>
      <t>Sotik</t>
    </r>
    <r>
      <rPr>
        <sz val="12"/>
        <rFont val="Times New Roman"/>
        <family val="1"/>
      </rPr>
      <t xml:space="preserve"> Water Supply</t>
    </r>
  </si>
  <si>
    <t>purchase of pipes and fittings for Completion of Kapchepkoro Kaplong Distribution Pipeline</t>
  </si>
  <si>
    <t>Cosntruction of a side weir</t>
  </si>
  <si>
    <t>Distribution Pipeline Extension and Rehabilitation</t>
  </si>
  <si>
    <t xml:space="preserve">Purchase of pipes for Rising Mainline rehabilitation </t>
  </si>
  <si>
    <t>Procurement and Installation of 1No. Pumpset Complete with Control Panel</t>
  </si>
  <si>
    <r>
      <t xml:space="preserve">To protect the dam and construct communal water points &amp; cattle trough for </t>
    </r>
    <r>
      <rPr>
        <b/>
        <sz val="12"/>
        <rFont val="Times New Roman"/>
        <family val="1"/>
      </rPr>
      <t>Kures Dam</t>
    </r>
  </si>
  <si>
    <t>M000003325,     S000000130</t>
  </si>
  <si>
    <t>Pump and Control Panel</t>
  </si>
  <si>
    <t xml:space="preserve">Rising Main Rehabilitation </t>
  </si>
  <si>
    <t>Fencing</t>
  </si>
  <si>
    <t xml:space="preserve">Cattle troughs </t>
  </si>
  <si>
    <t>Rising Main rehabilitation</t>
  </si>
  <si>
    <t>Purchase of pipes and fittings</t>
  </si>
  <si>
    <t xml:space="preserve">Development of Irrigation infrustructure </t>
  </si>
  <si>
    <r>
      <t xml:space="preserve">Distribution pipeline and Infiled for </t>
    </r>
    <r>
      <rPr>
        <b/>
        <sz val="12"/>
        <rFont val="Times New Roman"/>
        <family val="1"/>
      </rPr>
      <t xml:space="preserve">Chebaraa </t>
    </r>
    <r>
      <rPr>
        <sz val="12"/>
        <rFont val="Times New Roman"/>
        <family val="1"/>
      </rPr>
      <t>irrigagation Scheme</t>
    </r>
  </si>
  <si>
    <r>
      <t xml:space="preserve">Provision of </t>
    </r>
    <r>
      <rPr>
        <b/>
        <sz val="12"/>
        <rFont val="Times New Roman"/>
        <family val="1"/>
      </rPr>
      <t xml:space="preserve">Solar </t>
    </r>
    <r>
      <rPr>
        <sz val="12"/>
        <rFont val="Times New Roman"/>
        <family val="1"/>
      </rPr>
      <t xml:space="preserve">powered Irrigation Kits </t>
    </r>
  </si>
  <si>
    <t>Protection of Springs and other Water Points. To include construcion of Cattle Troughs, Community Watering Points and Fencing</t>
  </si>
  <si>
    <t>M000002650</t>
  </si>
  <si>
    <t xml:space="preserve">Procurement of Plastic Water Storage Tanks for Strategic Sites and Public Institutions </t>
  </si>
  <si>
    <t>pumphouse rehabilitation at Chesambai Water project</t>
  </si>
  <si>
    <t>Electrification works at Chesambai Water project</t>
  </si>
  <si>
    <t>Pipes and fittings for Chesambai water project.</t>
  </si>
  <si>
    <t>Purchase of pipes and fittings Kapkesosio Water Supply project</t>
  </si>
  <si>
    <t>Purchase of pipes and fittings for Kaptebengwet Water Supply Project network</t>
  </si>
  <si>
    <t>Construction of Weir at Chesuiyon Water Project</t>
  </si>
  <si>
    <t>Pipes and fittings for Chesuiyon water project.</t>
  </si>
  <si>
    <t>Pipes and fittings for Kaptien project</t>
  </si>
  <si>
    <t>Pipes and fittings for Kapkelei Water Ptroject</t>
  </si>
  <si>
    <t>S000000098</t>
  </si>
  <si>
    <t>Hydrogeological survey -Tegat borehole</t>
  </si>
  <si>
    <t>Drilling of Tegat Borehole</t>
  </si>
  <si>
    <t>Minor Distribution pipelinie extensions Countywide ( The exact project sites will be determined through WDCs)</t>
  </si>
  <si>
    <t>To upgrade Sigor and Sergutiet water supply projects Through BIDP</t>
  </si>
  <si>
    <t>Construction for Water Supply works for Sigor and Sergutiet Water Supply.</t>
  </si>
  <si>
    <t>Resource Mobilization / Counterpert Contributionfrom funding from development partners towards Improvement of Chepalungu Water Supply</t>
  </si>
  <si>
    <t xml:space="preserve">Mapping of Water Resources </t>
  </si>
  <si>
    <t>items description</t>
  </si>
  <si>
    <t>Estimated Cost</t>
  </si>
  <si>
    <t>charge account</t>
  </si>
  <si>
    <t>RFQ/DIRECT PROCUREMENT</t>
  </si>
  <si>
    <t>M000010852</t>
  </si>
  <si>
    <t>F+A9:L24lip charts</t>
  </si>
  <si>
    <t>File, Stationery; Lever arch Storage Box</t>
  </si>
  <si>
    <t>NO.</t>
  </si>
  <si>
    <t>M000000826</t>
  </si>
  <si>
    <t>M000010730</t>
  </si>
  <si>
    <t>NOte books</t>
  </si>
  <si>
    <t>M000003148</t>
  </si>
  <si>
    <t>M000000034</t>
  </si>
  <si>
    <t>M000010839</t>
  </si>
  <si>
    <t>Hard cover 3 quire</t>
  </si>
  <si>
    <t>Calculator; Large Commercial</t>
  </si>
  <si>
    <t>M000010920</t>
  </si>
  <si>
    <t>M000000536</t>
  </si>
  <si>
    <t xml:space="preserve">Mettalic File cabinet </t>
  </si>
  <si>
    <t>OPEN TENDER</t>
  </si>
  <si>
    <t>M000000037</t>
  </si>
  <si>
    <t>Rubber stamping stamps;</t>
  </si>
  <si>
    <t>M000000038</t>
  </si>
  <si>
    <t>Rubber stamping stamp pads;</t>
  </si>
  <si>
    <t>M000000031</t>
  </si>
  <si>
    <t>Folders; Box, A4, APS</t>
  </si>
  <si>
    <t>M000000032</t>
  </si>
  <si>
    <t>Folders; Box, A5</t>
  </si>
  <si>
    <t>Folders; Spring, plastic</t>
  </si>
  <si>
    <t>M000000001</t>
  </si>
  <si>
    <t>Hard Disk Drive; 1 TB</t>
  </si>
  <si>
    <t>M000000067</t>
  </si>
  <si>
    <t>Paper shredding machines;</t>
  </si>
  <si>
    <t>M000009651</t>
  </si>
  <si>
    <t>Disaster response</t>
  </si>
  <si>
    <t>Daily Subsistence Allowance</t>
  </si>
  <si>
    <t>Transport reimbursement;  Travel costs</t>
  </si>
  <si>
    <t>S000000265</t>
  </si>
  <si>
    <t xml:space="preserve"> Boards, Committees, Conferences and Seminars </t>
  </si>
  <si>
    <t>DIRECT PROCUREMENT</t>
  </si>
  <si>
    <t>M000001001</t>
  </si>
  <si>
    <t>Digital printing; supply and delivery of printing transormation documents; Publishing and Printing Services</t>
  </si>
  <si>
    <t>0-4762-47600001-0702074760-00001001-2210302-0000001-007</t>
  </si>
  <si>
    <t>M000002277</t>
  </si>
  <si>
    <t>Membership Fees, Dues and Subscriptions to Professional and Trade Bodies</t>
  </si>
  <si>
    <t xml:space="preserve"> Trade Shows and Exhibitions </t>
  </si>
  <si>
    <t>M000001902</t>
  </si>
  <si>
    <t>Toilet tissue White Single</t>
  </si>
  <si>
    <t>Office Furniture  set</t>
  </si>
  <si>
    <t>M000004782</t>
  </si>
  <si>
    <t>Office fittings</t>
  </si>
  <si>
    <t>M000011219</t>
  </si>
  <si>
    <t>Fans</t>
  </si>
  <si>
    <t>Heating appliances</t>
  </si>
  <si>
    <t>S000000485</t>
  </si>
  <si>
    <t>Newspaper</t>
  </si>
  <si>
    <t>S000000077</t>
  </si>
  <si>
    <t xml:space="preserve">General  Maintenance of Office Furniture and Equipment </t>
  </si>
  <si>
    <t>Fuel oil; Motorvehicle lubricants &amp; Oil</t>
  </si>
  <si>
    <t>LITRES</t>
  </si>
  <si>
    <t>M000004766</t>
  </si>
  <si>
    <t>Staff dust coats</t>
  </si>
  <si>
    <t>S000000369</t>
  </si>
  <si>
    <t xml:space="preserve"> Motor Vehicle Insurance; Car or Truck insurance</t>
  </si>
  <si>
    <t>S000000368</t>
  </si>
  <si>
    <t xml:space="preserve"> Plant, Equipment and Machinery Insurance </t>
  </si>
  <si>
    <t>S000000327</t>
  </si>
  <si>
    <t>Advertising, Awareness and Publicity Campaigns</t>
  </si>
  <si>
    <t>Purchase of other office equipments</t>
  </si>
  <si>
    <t>Publishing and printing services</t>
  </si>
  <si>
    <t>Gas expenss</t>
  </si>
  <si>
    <t>Water and sewerage charges</t>
  </si>
  <si>
    <t xml:space="preserve">Automation of revenue </t>
  </si>
  <si>
    <t>1-4762-4762000101-0708014760-000101-3111112-476000001-000</t>
  </si>
  <si>
    <t xml:space="preserve">  </t>
  </si>
  <si>
    <t>S</t>
  </si>
  <si>
    <t>PROCUREMENT PLAN FORMAT</t>
  </si>
  <si>
    <t>DEPARTMENT…………………………………………….</t>
  </si>
  <si>
    <t>Charge Account</t>
  </si>
  <si>
    <t>S000000332</t>
  </si>
  <si>
    <t>Electricty</t>
  </si>
  <si>
    <t>kws</t>
  </si>
  <si>
    <t>Water &amp; sewerage  charges</t>
  </si>
  <si>
    <t>S000000498</t>
  </si>
  <si>
    <t>Travel costs</t>
  </si>
  <si>
    <t>Person</t>
  </si>
  <si>
    <t>Accomodation-domestic travel</t>
  </si>
  <si>
    <t>S000000412</t>
  </si>
  <si>
    <t>Tables; Hire of Tables</t>
  </si>
  <si>
    <t>S000000413</t>
  </si>
  <si>
    <t>Chairs; Hire of Chair</t>
  </si>
  <si>
    <t>M000005574</t>
  </si>
  <si>
    <t xml:space="preserve">100gsm Conqueror Cream Laid </t>
  </si>
  <si>
    <t>M000009888</t>
  </si>
  <si>
    <t>PHOTOCOPY PAPER WHITE A4 SIZE</t>
  </si>
  <si>
    <t>Box File</t>
  </si>
  <si>
    <t>M000000803</t>
  </si>
  <si>
    <t>PEN, BALLPOINT;PKTS OF 100</t>
  </si>
  <si>
    <t>M000000199</t>
  </si>
  <si>
    <t>Extenion CORD</t>
  </si>
  <si>
    <t>M000000985</t>
  </si>
  <si>
    <t>MARKER;HIGHLIGHTER,PKT</t>
  </si>
  <si>
    <t>Flashdisk 4GB</t>
  </si>
  <si>
    <t>M000000177</t>
  </si>
  <si>
    <t>Flashdisk 8GB</t>
  </si>
  <si>
    <t>M000004724</t>
  </si>
  <si>
    <t>Staple pins; Small 1pkt</t>
  </si>
  <si>
    <t>Staple pins</t>
  </si>
  <si>
    <t>M000000024</t>
  </si>
  <si>
    <t>Standard envelopes; White, A4</t>
  </si>
  <si>
    <t>M000000025</t>
  </si>
  <si>
    <t>Standard envelopes; White, A5</t>
  </si>
  <si>
    <t>Gel pens; Executive</t>
  </si>
  <si>
    <t>M000001328</t>
  </si>
  <si>
    <t>Manual letter openers</t>
  </si>
  <si>
    <t>M000009962</t>
  </si>
  <si>
    <t>Sanitary and cleaning materials</t>
  </si>
  <si>
    <t>M000000432</t>
  </si>
  <si>
    <t>Cleaning buckets</t>
  </si>
  <si>
    <t>M000000431</t>
  </si>
  <si>
    <t>Broom; With handle</t>
  </si>
  <si>
    <t>Cleaning pails or buckets; Plastic, 20lts</t>
  </si>
  <si>
    <t>detergents; Liquid soap 20ltrs</t>
  </si>
  <si>
    <t>liters</t>
  </si>
  <si>
    <t>M000000433</t>
  </si>
  <si>
    <t>Soap; Hand wash, Liquid, Lime 250ml</t>
  </si>
  <si>
    <t>M000008124</t>
  </si>
  <si>
    <t>Rates,rent residential</t>
  </si>
  <si>
    <t>N/A</t>
  </si>
  <si>
    <t>S000000531</t>
  </si>
  <si>
    <t>S000000444</t>
  </si>
  <si>
    <t>Maintenance of office furniture</t>
  </si>
  <si>
    <t>M000004612</t>
  </si>
  <si>
    <t>Mobalization and awareness</t>
  </si>
  <si>
    <t>Vocational training services</t>
  </si>
  <si>
    <t>S000000721</t>
  </si>
  <si>
    <t>Maintenance or support fees</t>
  </si>
  <si>
    <t>S000000392</t>
  </si>
  <si>
    <t>Construction of ECD Classrooms</t>
  </si>
  <si>
    <t>M000004781</t>
  </si>
  <si>
    <t>Furniture in ECD</t>
  </si>
  <si>
    <t>Chairs and Lockers</t>
  </si>
  <si>
    <t>M000007036</t>
  </si>
  <si>
    <t>Drawing Tables</t>
  </si>
  <si>
    <t>S000000725</t>
  </si>
  <si>
    <t>Educational Infrastructure</t>
  </si>
  <si>
    <t>M000009648</t>
  </si>
  <si>
    <t>Educational or vocational textbooks</t>
  </si>
  <si>
    <t>M000010157</t>
  </si>
  <si>
    <t>Provision of ECD T/L Material</t>
  </si>
  <si>
    <t>M000000047</t>
  </si>
  <si>
    <t>Wooden pencils</t>
  </si>
  <si>
    <t>M000003840</t>
  </si>
  <si>
    <t xml:space="preserve"> Chalks</t>
  </si>
  <si>
    <t>M000003398</t>
  </si>
  <si>
    <t>Formica White Smooth Boards</t>
  </si>
  <si>
    <t>M000001458</t>
  </si>
  <si>
    <t>Cardboard; Manilla Paper, A1 ,300gms</t>
  </si>
  <si>
    <t>M000000383</t>
  </si>
  <si>
    <t>Purchase of workshop Tools and Equipment</t>
  </si>
  <si>
    <t>M000001935</t>
  </si>
  <si>
    <t>Sewing machine needles; Pcs</t>
  </si>
  <si>
    <t>M000004857</t>
  </si>
  <si>
    <t>Sewing Machine with table stand - Singer</t>
  </si>
  <si>
    <t>M000004869</t>
  </si>
  <si>
    <t>Blow Dryers</t>
  </si>
  <si>
    <t>M000008505</t>
  </si>
  <si>
    <t>Desktop computers</t>
  </si>
  <si>
    <t>M000001304</t>
  </si>
  <si>
    <t>General tool kits; Electronic</t>
  </si>
  <si>
    <t>M000001465</t>
  </si>
  <si>
    <t>Laser printers</t>
  </si>
  <si>
    <t>Gas Welding Kit</t>
  </si>
  <si>
    <t>M000002663</t>
  </si>
  <si>
    <t>Photocopiers</t>
  </si>
  <si>
    <t>M000001447</t>
  </si>
  <si>
    <t>General tool kits; MVM/MVE Tool kit</t>
  </si>
  <si>
    <t>M000004713</t>
  </si>
  <si>
    <t>Plumbing Tools</t>
  </si>
  <si>
    <t>M000000471</t>
  </si>
  <si>
    <t>Cement; 50kg</t>
  </si>
  <si>
    <t>M000000476</t>
  </si>
  <si>
    <t>M000006161</t>
  </si>
  <si>
    <t>Steel Doors</t>
  </si>
  <si>
    <t>S000000542</t>
  </si>
  <si>
    <t>Construction services;fabrication of hatch doors to tank rooms</t>
  </si>
  <si>
    <t>M000010765</t>
  </si>
  <si>
    <t>Roofing Nails</t>
  </si>
  <si>
    <t>M000011094</t>
  </si>
  <si>
    <t>Aluminized steel sheet;2m long GCI roofing sheet 30 gauge</t>
  </si>
  <si>
    <t>M000011092</t>
  </si>
  <si>
    <t>Aluminized steel sheet;3m long GCI roofing sheet 30 gauge</t>
  </si>
  <si>
    <t>M000001282</t>
  </si>
  <si>
    <t>Enamel paints</t>
  </si>
  <si>
    <t>M000004708</t>
  </si>
  <si>
    <t>Parcel</t>
  </si>
  <si>
    <t>S000000154</t>
  </si>
  <si>
    <t>PARCEL</t>
  </si>
  <si>
    <t>CENTRE</t>
  </si>
  <si>
    <t>S000000393</t>
  </si>
  <si>
    <t>S000000571</t>
  </si>
  <si>
    <t>S000000253</t>
  </si>
  <si>
    <t>S000000543</t>
  </si>
  <si>
    <t>S000000596</t>
  </si>
  <si>
    <t>S000000102</t>
  </si>
  <si>
    <t>M000003918</t>
  </si>
  <si>
    <t>Each</t>
  </si>
  <si>
    <t>M000005649</t>
  </si>
  <si>
    <t>S000000495</t>
  </si>
  <si>
    <t>M000001363</t>
  </si>
  <si>
    <t>M000005655</t>
  </si>
  <si>
    <t>M000001423</t>
  </si>
  <si>
    <t>M000001424</t>
  </si>
  <si>
    <t>S000000488</t>
  </si>
  <si>
    <t>S000000530</t>
  </si>
  <si>
    <t>M000003869</t>
  </si>
  <si>
    <t>M000003137</t>
  </si>
  <si>
    <t>M000002872</t>
  </si>
  <si>
    <t>M000006276</t>
  </si>
  <si>
    <t>M000006476</t>
  </si>
  <si>
    <t>S000000143</t>
  </si>
  <si>
    <t>S000000011</t>
  </si>
  <si>
    <t>M000005889</t>
  </si>
  <si>
    <t>S000000367</t>
  </si>
  <si>
    <t>W000000003</t>
  </si>
  <si>
    <t>W000000004</t>
  </si>
  <si>
    <t xml:space="preserve">                       </t>
  </si>
  <si>
    <t>Estimated Unit Cost KES</t>
  </si>
  <si>
    <t>Qty</t>
  </si>
  <si>
    <t>25,000</t>
  </si>
  <si>
    <t>each</t>
  </si>
  <si>
    <t xml:space="preserve">  0-4773- 4760000101-0701014760- 2210101 -00001001 - 000</t>
  </si>
  <si>
    <t>0</t>
  </si>
  <si>
    <t xml:space="preserve">  0-4773 - 4760000101 -0701014760-2210801-00001001-  000</t>
  </si>
  <si>
    <t>S00000100</t>
  </si>
  <si>
    <t>9,000</t>
  </si>
  <si>
    <t xml:space="preserve">  0- 4773 - 4760000101-0701014760-2210103-00001001  -000</t>
  </si>
  <si>
    <t>S000000579</t>
  </si>
  <si>
    <t>Telephone, Telex, Facsimile and Mobile Allowance</t>
  </si>
  <si>
    <r>
      <t xml:space="preserve">  </t>
    </r>
    <r>
      <rPr>
        <sz val="11"/>
        <color theme="1"/>
        <rFont val="Times New Roman"/>
        <family val="1"/>
      </rPr>
      <t>0 - 4773- 4760000101-0701014760- 2210201-000001001-000</t>
    </r>
  </si>
  <si>
    <t>Courier and postal services</t>
  </si>
  <si>
    <t>5,000</t>
  </si>
  <si>
    <r>
      <t xml:space="preserve"> </t>
    </r>
    <r>
      <rPr>
        <sz val="11"/>
        <color theme="1"/>
        <rFont val="Times New Roman"/>
        <family val="1"/>
      </rPr>
      <t xml:space="preserve"> 0 -4773- 4760000101-0701014760-2210203- 000001001 -000</t>
    </r>
  </si>
  <si>
    <t>S000000336</t>
  </si>
  <si>
    <t>travel costs</t>
  </si>
  <si>
    <t>125,000</t>
  </si>
  <si>
    <t xml:space="preserve">  0-4773-4760000101-0701014760-2210801-  000001001-,,000</t>
  </si>
  <si>
    <t>Accommondation- Domestic Travel</t>
  </si>
  <si>
    <t>1,375,000</t>
  </si>
  <si>
    <r>
      <t xml:space="preserve">  0</t>
    </r>
    <r>
      <rPr>
        <sz val="11"/>
        <color theme="1"/>
        <rFont val="Times New Roman"/>
        <family val="1"/>
      </rPr>
      <t xml:space="preserve"> - 4773 -4760000101- 0701014760- 2210302- 00001001-000</t>
    </r>
  </si>
  <si>
    <t>public participation</t>
  </si>
  <si>
    <t>1,250,000</t>
  </si>
  <si>
    <t xml:space="preserve">  0 -4773-4760000101- 07011014760-2210302-00001001-000</t>
  </si>
  <si>
    <t>daily subsistence allowance</t>
  </si>
  <si>
    <t>750,000</t>
  </si>
  <si>
    <r>
      <t xml:space="preserve"> </t>
    </r>
    <r>
      <rPr>
        <sz val="11"/>
        <color theme="1"/>
        <rFont val="Times New Roman"/>
        <family val="1"/>
      </rPr>
      <t xml:space="preserve"> 0 -4773-4760000101-0701014760- 2210303 -00001001 - 000</t>
    </r>
  </si>
  <si>
    <t>Members  fees, dues and subscriptions to proffessional and trade bodies</t>
  </si>
  <si>
    <t>50,000</t>
  </si>
  <si>
    <r>
      <t xml:space="preserve"> </t>
    </r>
    <r>
      <rPr>
        <sz val="11"/>
        <color theme="1"/>
        <rFont val="Times New Roman"/>
        <family val="1"/>
      </rPr>
      <t xml:space="preserve"> 0 -4773 -4760000101-0701014773- 2210103 -00001001- 000</t>
    </r>
  </si>
  <si>
    <t>M000001088</t>
  </si>
  <si>
    <t>Purchase of uniforms and clothing -staff</t>
  </si>
  <si>
    <t>62,500</t>
  </si>
  <si>
    <r>
      <t xml:space="preserve">   </t>
    </r>
    <r>
      <rPr>
        <sz val="11"/>
        <color theme="1"/>
        <rFont val="Times New Roman"/>
        <family val="1"/>
      </rPr>
      <t>0- 4773- 4760000101 -0701014760 -2211016 -0000100 1-000</t>
    </r>
  </si>
  <si>
    <t>M000000597</t>
  </si>
  <si>
    <t>publishing and printing services</t>
  </si>
  <si>
    <t>600,000</t>
  </si>
  <si>
    <t xml:space="preserve">  0-4773-4760000101  -0701014760  -2210502 -00001001-000</t>
  </si>
  <si>
    <t>Subscriptions to Newspapers, magazines and periods</t>
  </si>
  <si>
    <r>
      <t xml:space="preserve">  </t>
    </r>
    <r>
      <rPr>
        <sz val="11"/>
        <color theme="1"/>
        <rFont val="Times New Roman"/>
        <family val="1"/>
      </rPr>
      <t>0-4773 - 4760000101 -0701014760 - 2210503 -00001001-000</t>
    </r>
  </si>
  <si>
    <t>Daily Newspapers</t>
  </si>
  <si>
    <t>Standard Newspapers</t>
  </si>
  <si>
    <t xml:space="preserve"> 0-4773-4760000101-0701014760-2210503-00001001-000</t>
  </si>
  <si>
    <t>S000000068</t>
  </si>
  <si>
    <t>advertising, Awarness &amp; publicity campaigns</t>
  </si>
  <si>
    <t>250,000</t>
  </si>
  <si>
    <r>
      <t xml:space="preserve">  </t>
    </r>
    <r>
      <rPr>
        <sz val="11"/>
        <color theme="1"/>
        <rFont val="Times New Roman"/>
        <family val="1"/>
      </rPr>
      <t>0-4773 -4760000101 -0701014760- 2210504  -00001001-000</t>
    </r>
  </si>
  <si>
    <t>catering services (rceptions), accomondation, gifts, food and drinks</t>
  </si>
  <si>
    <t>200,000</t>
  </si>
  <si>
    <t xml:space="preserve">  0-4773-4760000101-  0701014760- 2210801 -00001001-000</t>
  </si>
  <si>
    <t>Boards, committees, conferences and seminars</t>
  </si>
  <si>
    <t>500,000</t>
  </si>
  <si>
    <r>
      <t xml:space="preserve">  </t>
    </r>
    <r>
      <rPr>
        <sz val="11"/>
        <color theme="1"/>
        <rFont val="Times New Roman"/>
        <family val="1"/>
      </rPr>
      <t>0-4773-4760000101  -0701014760-  2210802 -00001001- 000</t>
    </r>
  </si>
  <si>
    <t>bank service commission and charges</t>
  </si>
  <si>
    <r>
      <t xml:space="preserve">   0-</t>
    </r>
    <r>
      <rPr>
        <sz val="11"/>
        <color theme="1"/>
        <rFont val="Times New Roman"/>
        <family val="1"/>
      </rPr>
      <t xml:space="preserve"> 4773 -4760000101-0701014760-2210103  -00001001-000</t>
    </r>
  </si>
  <si>
    <t>General office supllies ( papers, pencils, forms, small office equipment</t>
  </si>
  <si>
    <t>1,500,000</t>
  </si>
  <si>
    <t>Papers</t>
  </si>
  <si>
    <t>625</t>
  </si>
  <si>
    <t>0-4773-4760000101-00001001-0701014760-2211101-000</t>
  </si>
  <si>
    <t>pens</t>
  </si>
  <si>
    <t>240</t>
  </si>
  <si>
    <t>Executive Pens</t>
  </si>
  <si>
    <t>150</t>
  </si>
  <si>
    <t>Box Files</t>
  </si>
  <si>
    <t>80,000</t>
  </si>
  <si>
    <t>0-4773-4760000101-0701014760-2210103-00001001-000</t>
  </si>
  <si>
    <t>400,000</t>
  </si>
  <si>
    <t>40,000</t>
  </si>
  <si>
    <t>6,360</t>
  </si>
  <si>
    <t>0-4773-4760000101-0701014760-00001001-2211101-000</t>
  </si>
  <si>
    <t>53,000</t>
  </si>
  <si>
    <t>8,480</t>
  </si>
  <si>
    <t>M00000006</t>
  </si>
  <si>
    <t>5,300</t>
  </si>
  <si>
    <t>packets</t>
  </si>
  <si>
    <t>26,500</t>
  </si>
  <si>
    <r>
      <t>0</t>
    </r>
    <r>
      <rPr>
        <sz val="11"/>
        <color theme="1"/>
        <rFont val="Times New Roman"/>
        <family val="1"/>
      </rPr>
      <t>-4773-4760000101-0701014760-00001001-2111101-000</t>
    </r>
  </si>
  <si>
    <t>720</t>
  </si>
  <si>
    <t>0-4773-4760000101-0701014760-00001001-2111101-000</t>
  </si>
  <si>
    <t>sanitary and cleaning materials, supplies and services</t>
  </si>
  <si>
    <t>183,600</t>
  </si>
  <si>
    <t>0-4773-4760000101-0701014760-00001001-2210899-000</t>
  </si>
  <si>
    <t>400</t>
  </si>
  <si>
    <t xml:space="preserve"> 20L BOTTLE</t>
  </si>
  <si>
    <t>0-4773-4760000101-0701014760-00001001-2210801-000</t>
  </si>
  <si>
    <t>60</t>
  </si>
  <si>
    <t>180</t>
  </si>
  <si>
    <t>Sugar</t>
  </si>
  <si>
    <t>120</t>
  </si>
  <si>
    <t>0-4773-4760000101-0701014760-00001001-3111001-000</t>
  </si>
  <si>
    <t>S000000300</t>
  </si>
  <si>
    <t>Maitanace of officce equipment and furniture</t>
  </si>
  <si>
    <t>175,000</t>
  </si>
  <si>
    <t xml:space="preserve">0-4773-4760000101-0701014760-00001001-2211101-000            </t>
  </si>
  <si>
    <t>S000000079</t>
  </si>
  <si>
    <t>Purchase of air conditioners, fans and heating applliance</t>
  </si>
  <si>
    <r>
      <t xml:space="preserve">  </t>
    </r>
    <r>
      <rPr>
        <sz val="11"/>
        <color theme="1"/>
        <rFont val="Times New Roman"/>
        <family val="1"/>
      </rPr>
      <t>0- 4773 -4760000101 -0701014760-00001001-3111009-000</t>
    </r>
  </si>
  <si>
    <t>M000009868</t>
  </si>
  <si>
    <t>Request of quotation</t>
  </si>
  <si>
    <t>0-4773-4760000101-0701014760-00001001-3111009-000</t>
  </si>
  <si>
    <t>Sub total</t>
  </si>
  <si>
    <t>25,406,000</t>
  </si>
  <si>
    <t>P1: policy and development</t>
  </si>
  <si>
    <t>S000000502</t>
  </si>
  <si>
    <t>Training ( Planning)</t>
  </si>
  <si>
    <t>1-4766-4760000101-05054760-2210704-00001001-000</t>
  </si>
  <si>
    <t>Formulation of policy guidelines</t>
  </si>
  <si>
    <r>
      <rPr>
        <sz val="11"/>
        <color theme="1"/>
        <rFont val="Calibri"/>
        <family val="2"/>
        <scheme val="minor"/>
      </rPr>
      <t>(a) Drafting ,publishing and digita</t>
    </r>
    <r>
      <rPr>
        <b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Printing</t>
    </r>
  </si>
  <si>
    <t>1-4773-4760000101-0711014760-2210801-00001001-000</t>
  </si>
  <si>
    <t>(b)atering services; Assorted Lunches and drink</t>
  </si>
  <si>
    <t>Eeach</t>
  </si>
  <si>
    <t>1-4773-4760000101-00001001-0301054760-2210801-000</t>
  </si>
  <si>
    <t>Preparation of policies</t>
  </si>
  <si>
    <t>(a)Team building skills instructional materials</t>
  </si>
  <si>
    <t>1-4773-4760000101-0711014760-2210502-00001001-000</t>
  </si>
  <si>
    <t xml:space="preserve"> (b)Publishing and Printing Services</t>
  </si>
  <si>
    <t>1-4773-4760000101-0711014760-2211010-00001001-000</t>
  </si>
  <si>
    <t>Dissemination of policies</t>
  </si>
  <si>
    <t>direct procurement</t>
  </si>
  <si>
    <t>1-4773-4760000101-0711014760-2210103-00001001-000</t>
  </si>
  <si>
    <t>S000000525</t>
  </si>
  <si>
    <t>General administration</t>
  </si>
  <si>
    <t>p2 monitoring and evaluation</t>
  </si>
  <si>
    <t>Establishment of the M&amp;E dashboard(system)</t>
  </si>
  <si>
    <t>1-4773-4760000101-00001001-0303074760-2210799-000</t>
  </si>
  <si>
    <t xml:space="preserve">conduct M&amp;E training </t>
  </si>
  <si>
    <t>1-4773-4760000101-0105054760-00001001-2210201-000</t>
  </si>
  <si>
    <t>Conduct M&amp;E advocacy at the community level</t>
  </si>
  <si>
    <t>1-4773-4760000101-00001001-0304074760-3110202-000</t>
  </si>
  <si>
    <t xml:space="preserve">conduct monitoring and evaluation exercise </t>
  </si>
  <si>
    <t>(a)Travel cost</t>
  </si>
  <si>
    <t>1-4773-4761000401-0711014760-2210701-00001001-000</t>
  </si>
  <si>
    <t>(b)Stationary(pens,books)</t>
  </si>
  <si>
    <t>1-4773-4761000401-0711014760-2210309-00001001-000</t>
  </si>
  <si>
    <t>(c)Field allowances</t>
  </si>
  <si>
    <t>1-4773-4760000101-00001001-0301054760-2210303-000</t>
  </si>
  <si>
    <t>S000000512</t>
  </si>
  <si>
    <t>(d)Workshop on Capacity building</t>
  </si>
  <si>
    <t>1-4773-4761000401-0711014760-2210103-00001001-000</t>
  </si>
  <si>
    <t>Preparation of M&amp;E reports</t>
  </si>
  <si>
    <t>1-4773-4761000401-0711014760-2210801-00001001-000</t>
  </si>
  <si>
    <t>(b)Catering services; Assorted Lunches and drinks</t>
  </si>
  <si>
    <t>1-4773-4761000401-0711014760-2211010-00001001-000</t>
  </si>
  <si>
    <t>(c)Dissemination of M&amp;E report findings</t>
  </si>
  <si>
    <t>1-4773-4760000101-00001001-0301054760-2210302-000</t>
  </si>
  <si>
    <t>p3 planning sp1 economic planning</t>
  </si>
  <si>
    <t>Review of the CIDP</t>
  </si>
  <si>
    <r>
      <t>T</t>
    </r>
    <r>
      <rPr>
        <sz val="11"/>
        <color theme="1"/>
        <rFont val="Calibri"/>
        <family val="2"/>
        <scheme val="minor"/>
      </rPr>
      <t>raining services</t>
    </r>
  </si>
  <si>
    <t>Dissemination of reviewed CIDP</t>
  </si>
  <si>
    <t>Dissemination of sectoral plans</t>
  </si>
  <si>
    <t>1-4773-4761000401-0711014760-2210502-00001001-000</t>
  </si>
  <si>
    <t>preparation of annual plan</t>
  </si>
  <si>
    <t>conduct baseline and economic survey exercise</t>
  </si>
  <si>
    <t>S000000299</t>
  </si>
  <si>
    <t>(a)Consultancy Service( Training)</t>
  </si>
  <si>
    <t>1-4773-476000101-00001001-0301054760-2210302-000</t>
  </si>
  <si>
    <t>(b)Travel allowance</t>
  </si>
  <si>
    <t>1-4773-4760000101-0711014760-2210704-00001001-000</t>
  </si>
  <si>
    <t>(c)Hire of Training Facilities and Equipment</t>
  </si>
  <si>
    <t>1-4773-4760000101-0711014760-2210702-00001001-000</t>
  </si>
  <si>
    <t xml:space="preserve">(d)Casual enumerator's wages </t>
  </si>
  <si>
    <t>1-4773-4760000101-00001001-0301054760-2210201-000</t>
  </si>
  <si>
    <t>S000000206</t>
  </si>
  <si>
    <t>(e)Digital printing; supply and delivery of printing transormation documents; Publishing and Printing Services</t>
  </si>
  <si>
    <t>1-4773-4760000101-00001001-0301054760-2210502-000</t>
  </si>
  <si>
    <t>2,000,000</t>
  </si>
  <si>
    <t>P3 Planning sp2 economic planning</t>
  </si>
  <si>
    <t>S000000418</t>
  </si>
  <si>
    <t>Purchase of GIS Equipment and Accessories – Secretariat</t>
  </si>
  <si>
    <t>request quotation /direct procurement</t>
  </si>
  <si>
    <t>1-4773-4760000101-0711014760-2210703-00001001-000</t>
  </si>
  <si>
    <t>M000001075</t>
  </si>
  <si>
    <t>(a) Server</t>
  </si>
  <si>
    <t>1-4773-476000101-00001001-0702074760-3111002-000</t>
  </si>
  <si>
    <t>S000000399</t>
  </si>
  <si>
    <t>(b) GIS software</t>
  </si>
  <si>
    <t>©Furniture</t>
  </si>
  <si>
    <t>1-4773-4760000101-0105054760-3111001-00001001-000</t>
  </si>
  <si>
    <t>(d)Desktop core i7</t>
  </si>
  <si>
    <t>1-4773-4760000101-00001001-0702074760-3111002-000</t>
  </si>
  <si>
    <t>€laptops</t>
  </si>
  <si>
    <t>(d) Hand held GPS</t>
  </si>
  <si>
    <t xml:space="preserve">Develop a Sensitization strategy and programme </t>
  </si>
  <si>
    <t>Conduct Stakeholder workshops</t>
  </si>
  <si>
    <t>1-4773-4760000101-00001001-0304064760-2211006-000</t>
  </si>
  <si>
    <t>Development of Alternative scenarios</t>
  </si>
  <si>
    <t>Conduct workshop on presentation of alternative scenarios</t>
  </si>
  <si>
    <t>1-4773-4760000101-00001001-000</t>
  </si>
  <si>
    <t>Preparation of  County Spatial Plan</t>
  </si>
  <si>
    <t>(a)Develop Terms of Reference</t>
  </si>
  <si>
    <t>(b)Advertise expression of interest</t>
  </si>
  <si>
    <r>
      <t xml:space="preserve">  1</t>
    </r>
    <r>
      <rPr>
        <sz val="11"/>
        <color theme="1"/>
        <rFont val="Times New Roman"/>
        <family val="1"/>
      </rPr>
      <t>-4773 -4760000101 -0701014760- 2210504 -00001001-  000</t>
    </r>
  </si>
  <si>
    <t>(c)Acquisition of consultant</t>
  </si>
  <si>
    <t>1-4773-476000101-00001001-0304074760-3110202-000</t>
  </si>
  <si>
    <t>Presention of County Spatial Plan -Draft Final</t>
  </si>
  <si>
    <t xml:space="preserve">Development of Land Use Guidelines </t>
  </si>
  <si>
    <r>
      <t xml:space="preserve">  1</t>
    </r>
    <r>
      <rPr>
        <sz val="11"/>
        <color theme="1"/>
        <rFont val="Times New Roman"/>
        <family val="1"/>
      </rPr>
      <t>-4773 -4760000101 -0701014773- 2210504  -00001001- 000</t>
    </r>
  </si>
  <si>
    <t>1-4773-47600001-00001001-0304074760-3110202-000</t>
  </si>
  <si>
    <t>Finalization of resource inventories</t>
  </si>
  <si>
    <t>Adoption and approval of County Spatial Plan</t>
  </si>
  <si>
    <t>Formulation of GIS platform</t>
  </si>
  <si>
    <t>Formulation of Implementation Strategy</t>
  </si>
  <si>
    <t>Preparation of CSP Investment Plan</t>
  </si>
  <si>
    <t>Appraisal, Monitoring and Evaluation</t>
  </si>
  <si>
    <t>(a)Develop a programme</t>
  </si>
  <si>
    <t>direct Procurement</t>
  </si>
  <si>
    <t>(b)Capacity Building for Plan Implementation</t>
  </si>
  <si>
    <t>(c) Conduct a workshop</t>
  </si>
  <si>
    <t>Develop land Management guidelines</t>
  </si>
  <si>
    <t>Plan Launch and Implementation Rollout plan</t>
  </si>
  <si>
    <t xml:space="preserve">(a) Sensitization </t>
  </si>
  <si>
    <t>1-4773-4760000101-0105054760-2210201-00001001-000</t>
  </si>
  <si>
    <t>(b) Identify place of launch</t>
  </si>
  <si>
    <t xml:space="preserve">Urban Development Research and feasibility studies (Physical Planning)
</t>
  </si>
  <si>
    <t>1. Reconnaisance survey</t>
  </si>
  <si>
    <t>1-4773-4760000101-0105054760-3111499-00001001-000</t>
  </si>
  <si>
    <t>2. Preliminary survey picking</t>
  </si>
  <si>
    <r>
      <t>3</t>
    </r>
    <r>
      <rPr>
        <b/>
        <sz val="11"/>
        <color theme="1"/>
        <rFont val="Calibri"/>
        <family val="2"/>
        <scheme val="minor"/>
      </rPr>
      <t>. Data collection/interpretation</t>
    </r>
  </si>
  <si>
    <t xml:space="preserve">Capacity / Trainings in data collection </t>
  </si>
  <si>
    <t xml:space="preserve">5. Basemap preparation </t>
  </si>
  <si>
    <t xml:space="preserve">6. Stakeholders involvement </t>
  </si>
  <si>
    <t xml:space="preserve"> 1-4773 - 4760000101- 07011014760-2210302-00001001-000</t>
  </si>
  <si>
    <t>7. Draft plan preparation</t>
  </si>
  <si>
    <t>8. Circulation of the draft plan</t>
  </si>
  <si>
    <t>1-4773-4760000101-0711014760-2210504-00001001-000</t>
  </si>
  <si>
    <t>S000000126</t>
  </si>
  <si>
    <t>9. Advertisement</t>
  </si>
  <si>
    <t>direct procuremnet</t>
  </si>
  <si>
    <t>1-4773-4760000101-00001001-0301054760-2210599-000</t>
  </si>
  <si>
    <t>10.reports and circulations</t>
  </si>
  <si>
    <t>1-4761-4760000101-0711014760-2210504-00001001-000</t>
  </si>
  <si>
    <t>Sub Total</t>
  </si>
  <si>
    <t>3,500,000</t>
  </si>
  <si>
    <t>TOTAL DEVELOPMENT</t>
  </si>
  <si>
    <t>30,000,000</t>
  </si>
  <si>
    <t>CHARGE ACCOUNT</t>
  </si>
  <si>
    <t>0-4771-00001001-0909014760-2211101-47600001-000</t>
  </si>
  <si>
    <t>box</t>
  </si>
  <si>
    <t>M000000845</t>
  </si>
  <si>
    <t>0-4771-00001001-0912024760-2211102-47600001-000</t>
  </si>
  <si>
    <t>water dispenser</t>
  </si>
  <si>
    <t>Flash disks 16gb</t>
  </si>
  <si>
    <t>S000000539</t>
  </si>
  <si>
    <t>0-4771-00001001-0912024760-2210103-47600001-000</t>
  </si>
  <si>
    <t>REQ/DIRECT PROCUREMENT</t>
  </si>
  <si>
    <t>monthly</t>
  </si>
  <si>
    <t>0-4771-00001001-0912024760-2210801-47600001-000</t>
  </si>
  <si>
    <t>S000000127</t>
  </si>
  <si>
    <t>Cleaning Services (Contract)</t>
  </si>
  <si>
    <t>0-4771-00001001-0912024760-2211103-47600001-000</t>
  </si>
  <si>
    <t>Water and Sewage</t>
  </si>
  <si>
    <t>0-4771-00001001-0912024760-2210102-47600001-000</t>
  </si>
  <si>
    <t>National postal delivery services: Courier and postal services</t>
  </si>
  <si>
    <t>0-4771-00001001-0912024760-2210203-47600001-000</t>
  </si>
  <si>
    <t>Advertising, Aware- ness &amp; Publicity</t>
  </si>
  <si>
    <t>0-4771-00001001-0912024760-2210504-47600001-000</t>
  </si>
  <si>
    <t>Conference Facility; Full board</t>
  </si>
  <si>
    <t>0-4771-00001001-0912024760-2210802-47600001-000</t>
  </si>
  <si>
    <t>S000000353</t>
  </si>
  <si>
    <t>Plant, Machinery and equipment maintainance</t>
  </si>
  <si>
    <t>montly</t>
  </si>
  <si>
    <t>0-4771-00001001-0912024760-2220202-47600001-000</t>
  </si>
  <si>
    <t>Bank charges</t>
  </si>
  <si>
    <t>0-4771-00001001-0912024760-2211301-47600001-000</t>
  </si>
  <si>
    <t>M000000075</t>
  </si>
  <si>
    <t>Desk; Executive, 210cm long, side return computer table 150 cm long,3 drawer mobile pedestal, leather writing pad, grommets for wire management</t>
  </si>
  <si>
    <t>0-4771-00001001-0912024760-3111001-47600001-000</t>
  </si>
  <si>
    <t>M000006811</t>
  </si>
  <si>
    <t>Office table</t>
  </si>
  <si>
    <t>M000006815</t>
  </si>
  <si>
    <t>Office chairs with arm rest</t>
  </si>
  <si>
    <t>M000000883</t>
  </si>
  <si>
    <t>CABINET;FILING, 2 DOOR, 4 DRAWER,STEEL</t>
  </si>
  <si>
    <t>M000000887</t>
  </si>
  <si>
    <t>CABINET;4 DOOR,STEEL</t>
  </si>
  <si>
    <t>COMPUTER, PERSONAL; LAPTOP</t>
  </si>
  <si>
    <t>M000000218</t>
  </si>
  <si>
    <t>Bottled water dispensers; Hot and cold, 360X360</t>
  </si>
  <si>
    <t>S000000203</t>
  </si>
  <si>
    <t>Televisions; Cabling Splitting and instalation</t>
  </si>
  <si>
    <t>GENDER MAINSTREAMING</t>
  </si>
  <si>
    <t>PAX</t>
  </si>
  <si>
    <t>1-4771-00001001-0912024760-2210504-47600001-000</t>
  </si>
  <si>
    <t>SKILLS TRAINING</t>
  </si>
  <si>
    <t>S000000337</t>
  </si>
  <si>
    <t>MONITORING AND SUPERVISORY</t>
  </si>
  <si>
    <t>S000000338</t>
  </si>
  <si>
    <t>VISIT TO CCI AND SNI</t>
  </si>
  <si>
    <t>S000000339</t>
  </si>
  <si>
    <t>CCI AND SNI STAFF TRAINING</t>
  </si>
  <si>
    <t>M000005096</t>
  </si>
  <si>
    <t>PURCHASE OF FOODSTUFF  FOR CCI AND SNI</t>
  </si>
  <si>
    <t>1-4771-00001001-0912024760-2210801-47600001-000</t>
  </si>
  <si>
    <t>PURCHASE OF SANITARY FOR CCI AND SNI</t>
  </si>
  <si>
    <t>S000000425</t>
  </si>
  <si>
    <t>CASH TRANSFER FOR OLD PERSONS</t>
  </si>
  <si>
    <t>1-4771-00001001-0912024760-2640502-47600001-000</t>
  </si>
  <si>
    <t>S0000000492</t>
  </si>
  <si>
    <t>NHIF COVER FOR OLD PERSONS</t>
  </si>
  <si>
    <t>CASH TRANSFER FOR PWSD</t>
  </si>
  <si>
    <t>1-4771-00001001-0912024760-2640499-47600001-000</t>
  </si>
  <si>
    <t>NHIF COVER FOR PWSD</t>
  </si>
  <si>
    <t>PURCHASE OF TOOLS OF TRADE</t>
  </si>
  <si>
    <t>1-4771-00001001-0912024760-2211006-47600001-000</t>
  </si>
  <si>
    <t>M000000408</t>
  </si>
  <si>
    <t>PURCHASE OF ASSISTIVE DEVICES</t>
  </si>
  <si>
    <t>S000000754</t>
  </si>
  <si>
    <t xml:space="preserve">PROMOTION OF CULTURAL PRESERVATION  </t>
  </si>
  <si>
    <t>1-4771-00001001-0912024760-2211009-47600001-000</t>
  </si>
  <si>
    <t>CULTURAL EXCHANGE AND DIALOQUE</t>
  </si>
  <si>
    <t>S000000092</t>
  </si>
  <si>
    <t>SUPPORT TO COMMUNITY LIBRARIES</t>
  </si>
  <si>
    <t>REFURBISHMENT AND EQUIPING LIBRARIES</t>
  </si>
  <si>
    <t xml:space="preserve">YOUTHS SPORT TOURNAMENT </t>
  </si>
  <si>
    <t>1-4771-00001001-0912024760-2210712-47600001-000</t>
  </si>
  <si>
    <t>TRACK AND FIELD COUNTY  COMPETITION</t>
  </si>
  <si>
    <t>1-4771-00001001-0912024760-2210705-47600001-000</t>
  </si>
  <si>
    <t>TRACK AND FIELD REGIONAL  COMPETITION</t>
  </si>
  <si>
    <t>S000000085</t>
  </si>
  <si>
    <t>DEAFLYMPICS</t>
  </si>
  <si>
    <t>AMPUTEES FOOTBALL</t>
  </si>
  <si>
    <t>CROSS COUNTRY SUB COUNTY</t>
  </si>
  <si>
    <t>CROSS COUNTRY COUNTY</t>
  </si>
  <si>
    <t>CROSS COUNTRY REGIONAL</t>
  </si>
  <si>
    <t>PARALYMPICS</t>
  </si>
  <si>
    <t>STANDARD CHARTERED MARATHON</t>
  </si>
  <si>
    <t>KASS MARATHON</t>
  </si>
  <si>
    <t>SUPPORT TO SUPER AND PROVINCIAL LEAGUE</t>
  </si>
  <si>
    <t>M000009663</t>
  </si>
  <si>
    <t>LEVELLING AND FENCING OF TEGAT CAMP</t>
  </si>
  <si>
    <t>1-4771-00001001-0912024760-3110201-47600001-000</t>
  </si>
  <si>
    <t>M000005801</t>
  </si>
  <si>
    <t>PURCHASE OF TRAINING EQUIPMENTS AND MATERIALS</t>
  </si>
  <si>
    <t>1-4771-00001001-0912024760-3110902-47600001-000</t>
  </si>
  <si>
    <t>M000009772</t>
  </si>
  <si>
    <t>CONSTRUCTION OF A STORE AT TEGAT</t>
  </si>
  <si>
    <t>S000000027</t>
  </si>
  <si>
    <t>DEVELOPMENT OF IAAF BOMET STADIUM</t>
  </si>
  <si>
    <t>1-4771-00001001-0912024760-3110604-47600001-000</t>
  </si>
  <si>
    <t>YOUTHS TRAINING ON ENTREPRENEURSHIP</t>
  </si>
  <si>
    <t>EQUIPING YOUTH EMPOWERMENT CENTRES</t>
  </si>
  <si>
    <t>RENOVATION OF SASETA SMALL HOME</t>
  </si>
  <si>
    <t>Gas Expenses</t>
  </si>
  <si>
    <t>0-4761-00001001-0711014760-2210103-47600001-000</t>
  </si>
  <si>
    <t xml:space="preserve"> Telephone, Telex, Facsimile and Mobile Phone Services</t>
  </si>
  <si>
    <t>0-4761-00001001-0711014760-2210201-47600001-000</t>
  </si>
  <si>
    <t>0-4761-00001001-0711014760-2210201-47600001-001</t>
  </si>
  <si>
    <t>0-4761-00001001-0711014760-2210201-47600001-002</t>
  </si>
  <si>
    <t>0-4761-00001001-0711014760-2210201-47600001-003</t>
  </si>
  <si>
    <t>0-4761-00001001-0711014760-2210201-47600001-004</t>
  </si>
  <si>
    <t>0-4761-00001001-0711014760-2210201-47600001-005</t>
  </si>
  <si>
    <t>0-4761-00001001-0711014760-2210201-47600001-006</t>
  </si>
  <si>
    <t xml:space="preserve"> Courier and Postal Services</t>
  </si>
  <si>
    <t>0-4761-00001001-0711014760-2210203-47600001-000</t>
  </si>
  <si>
    <t xml:space="preserve"> Travel Costs (airlines, bus, railway, mileage allowances, etc.)</t>
  </si>
  <si>
    <t>0-4761-00001001-0711014760-2210301-47600001-000</t>
  </si>
  <si>
    <t xml:space="preserve"> Accommodation - Domestic Travel</t>
  </si>
  <si>
    <t>0-4761-00001001-0711014760-2210302-47600001-000</t>
  </si>
  <si>
    <t xml:space="preserve"> Daily Subsistence Allowance</t>
  </si>
  <si>
    <t>0-4761-00001001-0711014760-2210303-47600001-000</t>
  </si>
  <si>
    <t xml:space="preserve"> Sundry Items (e.g. Airport Tax, Taxis, etc)</t>
  </si>
  <si>
    <t>0-4761-00001001-0711014760-2210304-47600001-000</t>
  </si>
  <si>
    <t xml:space="preserve"> Field Allowance</t>
  </si>
  <si>
    <t>0-4761-000041001-0711014760-2210309-47600001-000</t>
  </si>
  <si>
    <t xml:space="preserve"> Publishing and Printing Services</t>
  </si>
  <si>
    <t>0-4761-00001001-0711014760-2210502-47600001-000</t>
  </si>
  <si>
    <t xml:space="preserve"> Subscriptions to Newspapers, Magazines and Periodicals</t>
  </si>
  <si>
    <t>0-4761-00001001-0711014760-2210503-47600001-000</t>
  </si>
  <si>
    <t>PAY, FEE;SUBSCRIPTION,DAILY NEWSPAPERS / MAGAZINES</t>
  </si>
  <si>
    <t xml:space="preserve"> Advertising, Awareness &amp; Publicity Campaigns</t>
  </si>
  <si>
    <t>Newspaper advertising 1/8 Black and White</t>
  </si>
  <si>
    <t>0-4761-00001001-0711014760-2210504-47600001-000</t>
  </si>
  <si>
    <t>S000000129</t>
  </si>
  <si>
    <t>Newspaper advertising 1/2 Black and White</t>
  </si>
  <si>
    <t>S000000195</t>
  </si>
  <si>
    <t>Newspaper advertising; 2pages coloured</t>
  </si>
  <si>
    <t xml:space="preserve"> Trade Shows and Exhibitions</t>
  </si>
  <si>
    <t>0-4761-00001001-0711014760-2210505-47600001-000</t>
  </si>
  <si>
    <t xml:space="preserve"> Rent &amp; Rates - Non Residential</t>
  </si>
  <si>
    <t>0-4761-00001001-0711014760-2210602-47600001-000</t>
  </si>
  <si>
    <t xml:space="preserve"> Travel Allowance</t>
  </si>
  <si>
    <t>0-4761-00001001-0711014760-2210701-47600001-000</t>
  </si>
  <si>
    <t xml:space="preserve"> Remuneration of Instructors and Contract Based Training Services</t>
  </si>
  <si>
    <t>0-4761-00001001-0711014760-2210702-47600001-000</t>
  </si>
  <si>
    <t xml:space="preserve"> Production and Printing of Training Materials</t>
  </si>
  <si>
    <t>0-4761-00001001-0711014760-2210703-47600001-000</t>
  </si>
  <si>
    <t>Team building skills instructional materials</t>
  </si>
  <si>
    <t xml:space="preserve"> Hire of Training Facilities and Equipment</t>
  </si>
  <si>
    <t>0-4761-00001001-0711014760-2210704-47600001-000</t>
  </si>
  <si>
    <t xml:space="preserve"> Accommodation Allowance</t>
  </si>
  <si>
    <t>0-4761-00001001-0711014760-2210710-47600001-000</t>
  </si>
  <si>
    <t xml:space="preserve"> Training Allowance</t>
  </si>
  <si>
    <t>0-4761-00001001-0711014760-2210712-47600001-000</t>
  </si>
  <si>
    <t xml:space="preserve"> Catering Services (receptions), Accommodation, Gifts, Food and Drinks</t>
  </si>
  <si>
    <t>0-4761-00001001-0711014760-2210801-47600001-000</t>
  </si>
  <si>
    <t xml:space="preserve"> Boards, Committees, Conferences and Seminars</t>
  </si>
  <si>
    <t>0-4761-00001001-0711014760-2210802-47600001-000</t>
  </si>
  <si>
    <t xml:space="preserve"> Board Allowance</t>
  </si>
  <si>
    <t>0-4761-00001001-0711014760-2210809-47600001-000</t>
  </si>
  <si>
    <t>Hospitality and others(Staff welfare)</t>
  </si>
  <si>
    <t>0-4761-00001001-0711014760-2210899-47600001-000</t>
  </si>
  <si>
    <t>Bread; White, 400g</t>
  </si>
  <si>
    <t>M000001039</t>
  </si>
  <si>
    <t>Bread; Brown, 400g</t>
  </si>
  <si>
    <t>Medical Fund</t>
  </si>
  <si>
    <t>0-4761-00001001-0711014760-2210910-47600001-000</t>
  </si>
  <si>
    <t xml:space="preserve">                                         -  </t>
  </si>
  <si>
    <t xml:space="preserve"> Supplies for Broadcasting and Information Services</t>
  </si>
  <si>
    <t>M000003194</t>
  </si>
  <si>
    <t>Proffesional Audio Visual Video Editing Control System Complete</t>
  </si>
  <si>
    <t>0-4761-00001001-0711014760-2211010-47600001-000</t>
  </si>
  <si>
    <t>M000004603</t>
  </si>
  <si>
    <t>Audio System</t>
  </si>
  <si>
    <t>M000005673</t>
  </si>
  <si>
    <t>Digital audio amplifier integrated circuit ; Audio Recoder</t>
  </si>
  <si>
    <t>S000000105</t>
  </si>
  <si>
    <t>Audio visual services; Supply, Installation, testing and Commissioning</t>
  </si>
  <si>
    <t>S000000214</t>
  </si>
  <si>
    <t>Transcribing services; Transcription and Editing of Audio Recording</t>
  </si>
  <si>
    <t xml:space="preserve"> Purchase/Production of Photographic and Audio-Visual Materials</t>
  </si>
  <si>
    <t>0-4761-00001001-0711014760-2211011-47600001-000</t>
  </si>
  <si>
    <t xml:space="preserve"> Purchase of Uniforms and Clothing - Staff</t>
  </si>
  <si>
    <t>0-4761-00001001-0711014760-2211016-47600001-000</t>
  </si>
  <si>
    <t xml:space="preserve"> General Office Supplies (papers, pencils, forms, small office equipment etc)</t>
  </si>
  <si>
    <t>0-4761-0000001-0711014760-2210103-47600001-000</t>
  </si>
  <si>
    <t xml:space="preserve"> Sanitary and Cleaning Materials, Supplies and Services</t>
  </si>
  <si>
    <t xml:space="preserve"> Bank Service Commission and Charges</t>
  </si>
  <si>
    <t>S000000018</t>
  </si>
  <si>
    <t xml:space="preserve"> Membership Fees, Dues and Subscriptions to Professional and Trade Bodies</t>
  </si>
  <si>
    <t xml:space="preserve"> Legal Dues/fees, Arbitration and Compensation Payments</t>
  </si>
  <si>
    <t xml:space="preserve"> Contracted Professional Services</t>
  </si>
  <si>
    <t xml:space="preserve"> Binding  of Records</t>
  </si>
  <si>
    <t>M000007052</t>
  </si>
  <si>
    <t>Binding covers ; Transparent Binding Paper</t>
  </si>
  <si>
    <t>M000001143</t>
  </si>
  <si>
    <t>Binding covers; Embosed, 1pkt</t>
  </si>
  <si>
    <t>M000001159</t>
  </si>
  <si>
    <t>Binding tape;</t>
  </si>
  <si>
    <t xml:space="preserve"> Laundry Expenses</t>
  </si>
  <si>
    <t>S000000348</t>
  </si>
  <si>
    <t>Laundry services</t>
  </si>
  <si>
    <t>M000005826</t>
  </si>
  <si>
    <t>Carpeting; Carpet Fittings</t>
  </si>
  <si>
    <t>Minor Alterations to Buildings and Civil Works</t>
  </si>
  <si>
    <t>Request for Quotation/Open National Tender</t>
  </si>
  <si>
    <t>Maintenance of Communications Equipment</t>
  </si>
  <si>
    <t>S000000471</t>
  </si>
  <si>
    <t>Maintenance of Police and Security Equipment</t>
  </si>
  <si>
    <t xml:space="preserve"> HIV AIDS Secretariat workplace Policy Development</t>
  </si>
  <si>
    <t>HIV and AIDS awareness posters</t>
  </si>
  <si>
    <t>0-4761-00001001-0711014760-2211329-47600001-000</t>
  </si>
  <si>
    <t>HIV and AIDS awareness bronchures</t>
  </si>
  <si>
    <t>0-4761-00001001-0711014760-2211101-47600001-000</t>
  </si>
  <si>
    <t>0-4761-00001001-0711014760-2211103-47600001-000</t>
  </si>
  <si>
    <t xml:space="preserve"> Purchase of Motor Vehicles</t>
  </si>
  <si>
    <t>0-4761-00001001-0711014760-3110701-47600001-000</t>
  </si>
  <si>
    <t>M000008107</t>
  </si>
  <si>
    <t xml:space="preserve"> Purchase of Bicycles and Motorcycles</t>
  </si>
  <si>
    <t>0-4761-00001001-0711014760-3110704-47600001-000</t>
  </si>
  <si>
    <t xml:space="preserve"> Purchase of other Office Equipment</t>
  </si>
  <si>
    <t>0-4761-00001001-0711014760-3111009-47600001-000</t>
  </si>
  <si>
    <t xml:space="preserve"> Use of Goods and Services total</t>
  </si>
  <si>
    <t>Total PE &amp; O&amp;M</t>
  </si>
  <si>
    <t>Capital Expenditure</t>
  </si>
  <si>
    <t>General Administrative Services</t>
  </si>
  <si>
    <t>Construction of Buildings</t>
  </si>
  <si>
    <t>Non Residential Buildings- Offices</t>
  </si>
  <si>
    <t>1-4761-00001001-0711014760-3110202-47600001-000</t>
  </si>
  <si>
    <t>Refurbishment of offices (external)</t>
  </si>
  <si>
    <t>M000006799</t>
  </si>
  <si>
    <t>Office fan</t>
  </si>
  <si>
    <t>Residential rental and offices</t>
  </si>
  <si>
    <t>Grand Total</t>
  </si>
  <si>
    <t>Budget estimates</t>
  </si>
  <si>
    <t xml:space="preserve">                 Charge Accounts</t>
  </si>
  <si>
    <t>Pens(sharp pointed)</t>
  </si>
  <si>
    <t>PACKETS</t>
  </si>
  <si>
    <t xml:space="preserve">                                     M000000609</t>
  </si>
  <si>
    <t xml:space="preserve">                                     M000000805</t>
  </si>
  <si>
    <t>S000000096</t>
  </si>
  <si>
    <t>Domestic Travel and subs - Others</t>
  </si>
  <si>
    <t>Travel costs (Airlines, Bus, Railway, Mileage Allowances, etc)</t>
  </si>
  <si>
    <t xml:space="preserve">                                      S000000071</t>
  </si>
  <si>
    <t>S000000069</t>
  </si>
  <si>
    <t>Mobile phone;Smart Phone</t>
  </si>
  <si>
    <t>Bank Services Commission and charges</t>
  </si>
  <si>
    <t>Printing, Advertising-Others</t>
  </si>
  <si>
    <t>Sundry Item</t>
  </si>
  <si>
    <t>M000002923</t>
  </si>
  <si>
    <t>Saviet</t>
  </si>
  <si>
    <t>M000000430</t>
  </si>
  <si>
    <t>Mopper</t>
  </si>
  <si>
    <t>M000000434</t>
  </si>
  <si>
    <t>Cleaning Brushes</t>
  </si>
  <si>
    <t>Backets</t>
  </si>
  <si>
    <t xml:space="preserve">                                      M000001902</t>
  </si>
  <si>
    <t>Community Participation</t>
  </si>
  <si>
    <t>Field Training Attachment</t>
  </si>
  <si>
    <t>Blowers; Computer</t>
  </si>
  <si>
    <t>M000000200</t>
  </si>
  <si>
    <t>Extension cord; 4 way</t>
  </si>
  <si>
    <t>Dispenser, Drinking Water Storage,4.2 Cold Water; 7.5 Hot Water L</t>
  </si>
  <si>
    <t>Purchase of Bicycles and Motorcycles</t>
  </si>
  <si>
    <t>S000000249</t>
  </si>
  <si>
    <t xml:space="preserve">Purchase of Air conditioners, Fans and Heating Appliances </t>
  </si>
  <si>
    <t>M000000182</t>
  </si>
  <si>
    <t>Personal computers; Core i5;Hard disk 500GB, Processor 2.4 GHz, Ram 4.0 GB, 17"TFT/LCD</t>
  </si>
  <si>
    <t>M000000183</t>
  </si>
  <si>
    <t>Uninterruptible power supplies; 750volts/500 watts</t>
  </si>
  <si>
    <t>Computer, Personal; Laptop</t>
  </si>
  <si>
    <t>M000004854</t>
  </si>
  <si>
    <t>Printer cum Photocopier and scanner</t>
  </si>
  <si>
    <t>M000001074</t>
  </si>
  <si>
    <t>Computer servers;</t>
  </si>
  <si>
    <t>COMPUTER; IPAD 4</t>
  </si>
  <si>
    <t>M000003794</t>
  </si>
  <si>
    <t>Tablet Computers; Ipad Air</t>
  </si>
  <si>
    <t>Computer tool kits ; Equiping Laboratory ,Training  kits</t>
  </si>
  <si>
    <t xml:space="preserve">Purchase of other General office equipment maintenance; Photocopier Repair and Servicing  </t>
  </si>
  <si>
    <t>M000008109</t>
  </si>
  <si>
    <t xml:space="preserve"> Electricity </t>
  </si>
  <si>
    <t>Gas LPG Expense</t>
  </si>
  <si>
    <t>S000000112</t>
  </si>
  <si>
    <t>Internet related services; STIM 0134200 corporate internet services; Internet connection</t>
  </si>
  <si>
    <t>M000001403</t>
  </si>
  <si>
    <t>Satellite receivers; Digital TV Reciever; Satelite Access Service</t>
  </si>
  <si>
    <t>Newspaper; Subscription to Newspaper, Magazines and Periodicals</t>
  </si>
  <si>
    <t>M000002774</t>
  </si>
  <si>
    <t>Safety Helmets</t>
  </si>
  <si>
    <t>S000000419</t>
  </si>
  <si>
    <t>Maintainance of computers ,software and networks</t>
  </si>
  <si>
    <t>M000000180</t>
  </si>
  <si>
    <t>Virus protection software; one user license, 1 yrs Warranty</t>
  </si>
  <si>
    <t>M000002719</t>
  </si>
  <si>
    <t>Assorted Hardware Items; Supplies and Accessories for Computer and Printers</t>
  </si>
  <si>
    <t>S000000135</t>
  </si>
  <si>
    <t>Local area network LAN maintenance or support; Instalation</t>
  </si>
  <si>
    <t>Sites</t>
  </si>
  <si>
    <t>S000000252</t>
  </si>
  <si>
    <t>Supply and Instalation of CCTV Management Software</t>
  </si>
  <si>
    <t>S000000489</t>
  </si>
  <si>
    <t>Implement SMS Service System</t>
  </si>
  <si>
    <t>Internet related services; STIM 0134200 corporate internet services; Intranet Service; Data Centre</t>
  </si>
  <si>
    <t>S000000282</t>
  </si>
  <si>
    <t>Instalation of Biometrics System</t>
  </si>
  <si>
    <t>M000002550</t>
  </si>
  <si>
    <t>World wide web WWW Site Design Services: Website Upgrade</t>
  </si>
  <si>
    <t xml:space="preserve">              S000000335</t>
  </si>
  <si>
    <t>Training Services</t>
  </si>
  <si>
    <t>One beam-scale of 5kg capacity</t>
  </si>
  <si>
    <t>One beam-scale of 25kg capacity</t>
  </si>
  <si>
    <t>One complete weights kit</t>
  </si>
  <si>
    <t>24*20kg working standards weights @ksh.10,000</t>
  </si>
  <si>
    <t>2*10kg working standards weights @ksh.15,000</t>
  </si>
  <si>
    <t>4*5kg working standards weghts @ksh.10,000</t>
  </si>
  <si>
    <t>Two sealing pliers @ksh.20,000</t>
  </si>
  <si>
    <t>2 tool boxes complete with tools @ksh.25,000</t>
  </si>
  <si>
    <t>20litre calibration measure</t>
  </si>
  <si>
    <t>10litre calibration measure</t>
  </si>
  <si>
    <t>5litre calibration measure</t>
  </si>
  <si>
    <t>2litre Cylindrical class measure</t>
  </si>
  <si>
    <t>1litre Cylindrical class measure</t>
  </si>
  <si>
    <t>500ml Cylindrical class measure</t>
  </si>
  <si>
    <t>200ml Cylindrical class measure</t>
  </si>
  <si>
    <t>100ml Cylindrical class measure</t>
  </si>
  <si>
    <t>30metre standard measure of length</t>
  </si>
  <si>
    <t>50metre standard measure of length</t>
  </si>
  <si>
    <t>2litre conical class measure</t>
  </si>
  <si>
    <t>1litre conical class measure</t>
  </si>
  <si>
    <t>500ml conical class measure</t>
  </si>
  <si>
    <t>200ml conical class measure</t>
  </si>
  <si>
    <t>100ml conical class measure</t>
  </si>
  <si>
    <t>250kg platform weighing machine</t>
  </si>
  <si>
    <t>Two detachable metal tables @ksh 3,000</t>
  </si>
  <si>
    <t>Two Chairs for use in the field @ksh.3500</t>
  </si>
  <si>
    <t>A tent to serve as a mobile office</t>
  </si>
  <si>
    <t>M000003237</t>
  </si>
  <si>
    <t>Grinding machine</t>
  </si>
  <si>
    <t>10kg of soft lead</t>
  </si>
  <si>
    <t>100kg Electronic platform weighing machine</t>
  </si>
  <si>
    <t>300kg Electronic platform weighing machine</t>
  </si>
  <si>
    <t>M0000006351</t>
  </si>
  <si>
    <t>Reasearch and surveys</t>
  </si>
  <si>
    <t>Grant for the Joint Loans board</t>
  </si>
  <si>
    <t xml:space="preserve">                                                                     S000000335</t>
  </si>
  <si>
    <t>Training services</t>
  </si>
  <si>
    <t>Construction of Jua Kali Shed</t>
  </si>
  <si>
    <t>Consultancy Service</t>
  </si>
  <si>
    <t xml:space="preserve">                                                                     S000000299</t>
  </si>
  <si>
    <t>Feasibility Study (Consultancy Services)</t>
  </si>
  <si>
    <t>Lighting Equipment</t>
  </si>
  <si>
    <t>Capital Grants and Transfers</t>
  </si>
  <si>
    <t xml:space="preserve">                                                                     S000000362</t>
  </si>
  <si>
    <t>Fencing of Kipsegon</t>
  </si>
  <si>
    <t>Tourism Promotion and Exhibition</t>
  </si>
  <si>
    <t xml:space="preserve">                                                                    S000000335</t>
  </si>
  <si>
    <t>Infrastructure Development</t>
  </si>
  <si>
    <t>Consultancy Services</t>
  </si>
  <si>
    <t>Civic Education and Public Participation</t>
  </si>
  <si>
    <t>Information Resource Centre</t>
  </si>
  <si>
    <t>Item code</t>
  </si>
  <si>
    <t>Item Description</t>
  </si>
  <si>
    <t>REQUEST FOR QUATATION</t>
  </si>
  <si>
    <t>M000000181</t>
  </si>
  <si>
    <t>M000000184</t>
  </si>
  <si>
    <t>S0000000335</t>
  </si>
  <si>
    <t>M000006353</t>
  </si>
  <si>
    <t>M00000218</t>
  </si>
  <si>
    <t>S0000000112</t>
  </si>
  <si>
    <t>REQUEST FOR QUOTATION</t>
  </si>
  <si>
    <t>M000006063</t>
  </si>
  <si>
    <t>M000008278</t>
  </si>
  <si>
    <t>M000004760</t>
  </si>
  <si>
    <t>M000009638</t>
  </si>
  <si>
    <t>M000009639</t>
  </si>
  <si>
    <t>M000009640</t>
  </si>
  <si>
    <t>M000009641</t>
  </si>
  <si>
    <t>M000009642</t>
  </si>
  <si>
    <t>M000006523</t>
  </si>
  <si>
    <t>M000002434</t>
  </si>
  <si>
    <t>M00000132</t>
  </si>
  <si>
    <t>M00000014</t>
  </si>
  <si>
    <t>M00000108</t>
  </si>
  <si>
    <t>M00000005</t>
  </si>
  <si>
    <t>M00001023</t>
  </si>
  <si>
    <t>M00000304</t>
  </si>
  <si>
    <t>M00000013</t>
  </si>
  <si>
    <t>M00000096</t>
  </si>
  <si>
    <t>M00000260</t>
  </si>
  <si>
    <t>1-4767-47600001-0000001-002014760-2640399-476000001-000</t>
  </si>
  <si>
    <t>Construction of 00 m3 Storage Tank at Chebilat/Togomin</t>
  </si>
  <si>
    <t>Construction of 00 m3 Storage Tank at Kamirai</t>
  </si>
  <si>
    <t>S00000008</t>
  </si>
  <si>
    <t xml:space="preserve">Construction of 00 m3 Storage Tank and Water Kiosk at Youth Farmers </t>
  </si>
  <si>
    <t>Construction of 00 m3 Tank</t>
  </si>
  <si>
    <t>Cosntruction of 00 m3 Stone Masonry Tank</t>
  </si>
  <si>
    <t>Cosntruction of  2no 00 m3 Stone Masonry Tank</t>
  </si>
  <si>
    <t>S00000003</t>
  </si>
  <si>
    <t>M000003376, S00000008</t>
  </si>
  <si>
    <t>Construction  of 00 m3 Storage Tank</t>
  </si>
  <si>
    <t>Construction of 00 m3 Storage Tank</t>
  </si>
  <si>
    <t>Construction 00 m3 Tank at Kamureito School</t>
  </si>
  <si>
    <t>M00000208</t>
  </si>
  <si>
    <t>1-4767-47600001-000001-003014760-2640399-476000001-000</t>
  </si>
  <si>
    <t>1-4767-47600001-0000001-003034760-2630201-476000001-000</t>
  </si>
  <si>
    <t>1-4767-47600001-0000001-003034760-310602-476000001-000</t>
  </si>
  <si>
    <t>1-4767-47600001-0000001-002014760-3111499-476000001-000</t>
  </si>
  <si>
    <t>M0000000</t>
  </si>
  <si>
    <t>M00000000</t>
  </si>
  <si>
    <t>M00000306</t>
  </si>
  <si>
    <t>6. Procurement of 30 No. land parcels</t>
  </si>
  <si>
    <t>7. Title processing</t>
  </si>
  <si>
    <t>8. Beaconing and fencing</t>
  </si>
  <si>
    <t>9. Payment of land purchase arrears b/f</t>
  </si>
  <si>
    <t>1. Surveying</t>
  </si>
  <si>
    <t>2. Purchase of dermaction and beaconing materials</t>
  </si>
  <si>
    <t>3. Data collection/interpretation</t>
  </si>
  <si>
    <t>4. Contouring, interpolation, georeferencing</t>
  </si>
  <si>
    <t>9. Collate the comments</t>
  </si>
  <si>
    <t>10. Advertisement</t>
  </si>
  <si>
    <t>11. Forwarding the plan for approval</t>
  </si>
  <si>
    <t>1. Storm water drainage</t>
  </si>
  <si>
    <t>2. Urban roads (Opening, grading and gravelling)</t>
  </si>
  <si>
    <t>3. Bush clearing</t>
  </si>
  <si>
    <t>4. Rehabilitation of bus park</t>
  </si>
  <si>
    <t>1. Construction of modern kiosks (Bomet/Sotik)</t>
  </si>
  <si>
    <t>2. Boda boda sheds</t>
  </si>
  <si>
    <t>3. Civil works (Bomet market shades)</t>
  </si>
  <si>
    <t>4. Public toilets</t>
  </si>
  <si>
    <t>1. Repairs and renovation of government houses (Sotik)- 10 No. houses</t>
  </si>
  <si>
    <t>2. Civil works</t>
  </si>
  <si>
    <t>1. Repairs and renovation of offices</t>
  </si>
  <si>
    <t>2. Fencing</t>
  </si>
  <si>
    <t>1. Purchase of typhpid vaccines</t>
  </si>
  <si>
    <t>2. Jigger treatment and control</t>
  </si>
  <si>
    <t>3. Promotion of treatment of domestic water</t>
  </si>
  <si>
    <t>1. Sensitization and capacity building</t>
  </si>
  <si>
    <t>2. promote maternal , infant and young child nutrition</t>
  </si>
  <si>
    <t>1. Vector Control (IRS, larviciding, LLINS)</t>
  </si>
  <si>
    <t>2. Epidemic preparedness and response (EPR)</t>
  </si>
  <si>
    <t>3. Advocacy, communication and social mob (ACSM)</t>
  </si>
  <si>
    <t>4. M &amp; E (Support supervision)</t>
  </si>
  <si>
    <t>5. Capacity building (Training SCMCCS) on malaria surveillance and reporting</t>
  </si>
  <si>
    <t>1. Sensitization of health staff</t>
  </si>
  <si>
    <t>2. Triggering of villages 39 No.</t>
  </si>
  <si>
    <t>3. Follow ups</t>
  </si>
  <si>
    <t>4. Village verification</t>
  </si>
  <si>
    <t>5. Promotion of handwashing in schools 1 No. per ward</t>
  </si>
  <si>
    <t>1. Community growth monitoring of underfives</t>
  </si>
  <si>
    <t>Nutrition Education</t>
  </si>
  <si>
    <t>3. promotion of exclusive breastfeeding</t>
  </si>
  <si>
    <t>1. management of diet/nutrition-related diseases by use of therapeutic products</t>
  </si>
  <si>
    <t>2. Use of supplemental feeds to prevent malnutrition and deterioration of pts</t>
  </si>
  <si>
    <t>1. Onsite handling, storage and processing / Purchase of garbage bins</t>
  </si>
  <si>
    <t>2. Collection (Garbage trailer)</t>
  </si>
  <si>
    <t>3. Transfer and transport</t>
  </si>
  <si>
    <t>4. Resource recovery and processing Centre</t>
  </si>
  <si>
    <t>5. Disposal (construction of a sanitary land fill)</t>
  </si>
  <si>
    <t>1. Riparian protection civil works (prohibitory sign posts)</t>
  </si>
  <si>
    <t>2. Bamboo promotion project</t>
  </si>
  <si>
    <t>3. Affruitation project</t>
  </si>
  <si>
    <t>1. On-farm forestry pilot project</t>
  </si>
  <si>
    <t>2. Development of an Abboretum</t>
  </si>
  <si>
    <t>3. Greening of urban centres</t>
  </si>
  <si>
    <t>4. Roadside beautification</t>
  </si>
  <si>
    <t xml:space="preserve">1. Gully erosion civil works </t>
  </si>
  <si>
    <t>2. On farm soil and water conservation (Purchase of Equipment</t>
  </si>
  <si>
    <t>0-4767-47600001-00001001-003014760-2211101-476000001-000</t>
  </si>
  <si>
    <t>0-4767-47600001-00001001-003014760-220399-476000001-000</t>
  </si>
  <si>
    <t>0-4767-47600001-00001001-003014760-220201-476000001-000</t>
  </si>
  <si>
    <t>0-4767-47600001-00001001-003014760-221102-476000001-000</t>
  </si>
  <si>
    <t>0-4767-47600001-00001001-003014760-311001-476000001-000</t>
  </si>
  <si>
    <t>0-4767-47600001-00001001-003014760-222020-476000001-000</t>
  </si>
  <si>
    <t>0-4767-47600001-00001001-003014760-220202-476000001-000</t>
  </si>
  <si>
    <t>0-4767-47600001-00001001-003014760-2211202-476000001-000</t>
  </si>
  <si>
    <t>0-4767-47600001-00001001-003014760-220799-476000001-000</t>
  </si>
  <si>
    <t>0-4767-47600001-00001001-003014760-2211399-476000001-000</t>
  </si>
  <si>
    <t>0-4767-47600001-00001001-003014760-2220202-476000001-000</t>
  </si>
  <si>
    <t>0-4767-47600001-00001001-003014760-22003-476000001-000</t>
  </si>
  <si>
    <t>0-4767-47600001-00001001-003014760-220801-476000001-000</t>
  </si>
  <si>
    <t>0-4767-47600001-00001001-003014760-220503-476000001-000</t>
  </si>
  <si>
    <t>0-4767-47600001-00001001-003014760-221016-476000001-000</t>
  </si>
  <si>
    <t>0-4767-47600001-00001001-003014760-221103-476000001-000</t>
  </si>
  <si>
    <t>1-4767-47600001-00001001-003014760-2640399-476000001-000</t>
  </si>
  <si>
    <t>1-4767-47600001-00001001-003014760-2211399-476000001-000</t>
  </si>
  <si>
    <t>0-4762-4762000101-000101-0702074760-2211101-476000001-000</t>
  </si>
  <si>
    <t>0-4762-4762000101--000101-0702074760-2211101-476000001-000</t>
  </si>
  <si>
    <t>0-4762-4762000101--000101-0702074760-2610101-476000001-000</t>
  </si>
  <si>
    <t>0-4762-4762000101--000101-0702074760-2210801-476000001-000</t>
  </si>
  <si>
    <t>0-4762-4762000101--000101-0702074760-2210301-476000001-000</t>
  </si>
  <si>
    <t>0-4762-4762000101--000101-0702074760-2210802-476000001-000</t>
  </si>
  <si>
    <t>0-4762-4762000101--000101-0702074760-2210201-476000001-000</t>
  </si>
  <si>
    <t>0-4762-4762000101--000101-0702074760-2210505-476000001-000</t>
  </si>
  <si>
    <t>0-4762-4762000101--000101-0702074760-2211103-476000001-000</t>
  </si>
  <si>
    <t>0-4762-4762000101--000101-0702074760-3111001-476000001-000</t>
  </si>
  <si>
    <t>0-4762-4762000101--000101-0702074760-3111003-476000001-000</t>
  </si>
  <si>
    <t>0-4762-4762000101--000101-0702074760-2210203-476000001-000</t>
  </si>
  <si>
    <t>0-4762-4762000101--000101-0702074760-2210503-476000001-000</t>
  </si>
  <si>
    <t>0-4762-4762000101--000101-0702074760-2220202-476000001-000</t>
  </si>
  <si>
    <t>0-4762-4762000101--000101-0702074760-2211201-476000001-000</t>
  </si>
  <si>
    <t>0-4762-4762000101--000101-0702074760-2211016-476000001-000</t>
  </si>
  <si>
    <t>0-4762-4762000101--000101-0702074760-2210904-476000001-000</t>
  </si>
  <si>
    <t>0-4762-4762000101--000101-0702074760-2210903-476000001-000</t>
  </si>
  <si>
    <t>0-4762-4762000101--000101-0702074760-2210504-476000001-000</t>
  </si>
  <si>
    <t>0-4762-4762000101--000101-0702074760-3111009-476000001-000</t>
  </si>
  <si>
    <t>0-4762-4762000101--000101-0702074760-2210502-476000001-000</t>
  </si>
  <si>
    <t>0-4762-4762000101--000101-0702074760-2210103-476000001-000</t>
  </si>
  <si>
    <t>0-4762-4762000101--000101-0702074760-2210102-476000001-000</t>
  </si>
  <si>
    <t>0-4769-4769000101-00001001-0201084760-2211101-47600001-000</t>
  </si>
  <si>
    <t>0-4769-4769000101-00001001-0201084760-2211102-47600001-000</t>
  </si>
  <si>
    <t>0-4769-4769000101-00001001-0201084760-2210103-47600001-000</t>
  </si>
  <si>
    <t>0-4769-4769000101-00001001-0201084760-2210801-47600001-000</t>
  </si>
  <si>
    <t>0-4769-4769000101-00001001-0201084760-2210503-47600001-000</t>
  </si>
  <si>
    <t>0-4769-4769000101-00001001-0201084760-2210101-47600001-000</t>
  </si>
  <si>
    <t>0-4769-4769000101-00001001-0201084760-2211103-47600001-000</t>
  </si>
  <si>
    <t>0-4769-4769000101-0001001-0201084760-2220101-476000001-000</t>
  </si>
  <si>
    <t>0-4769-4769000101-0001001-0201084760-2220201-476000001-000</t>
  </si>
  <si>
    <t>1-4769-4769000101-0001001-0201024760-3110499-476000001-000</t>
  </si>
  <si>
    <t>1-4769-4769000101-0001001-0202024760-3110501-476000001-000</t>
  </si>
  <si>
    <t>1-4769-4769000101-0001001-0203024760-3110504-476000001-000</t>
  </si>
  <si>
    <t>OPEN NATIONAL TENDER</t>
  </si>
  <si>
    <t>1-4764-4764000101-0001001-04010147603111112-47600001-000</t>
  </si>
  <si>
    <t>1-4764-4764000101-0001001-0401014760-3111112-47600001-000</t>
  </si>
  <si>
    <t>0-4764-4764000101-0001001-0403014760-2640499-47600001-000</t>
  </si>
  <si>
    <t>0-4764-4764000101-0001001-0403014760-2210604-47600001-000</t>
  </si>
  <si>
    <t>0-4764-4764000101-0001001-0403014760-3111112-47600001-000</t>
  </si>
  <si>
    <t>0-4764-4764000101-0001001-0403014760-2211001-47600001-000</t>
  </si>
  <si>
    <t>1-4764-4764000101-0001001-0403014760-3111101-47600001-000</t>
  </si>
  <si>
    <t>0-4764-4764000101-0001001-0403014760-2211101-47600001-000</t>
  </si>
  <si>
    <t>0-4764-4764000101-0001001-0403014760-2210799-47600001-000</t>
  </si>
  <si>
    <t>0-4764-4764000101-0001001-0403014760-2210203-47600001-000</t>
  </si>
  <si>
    <t>0-4764-4764000101-0001001-0403014760-2211399-47600001-000</t>
  </si>
  <si>
    <t>0-4764-4764000101-0001001-0403014760-2210201-47600001-000</t>
  </si>
  <si>
    <t>0-4764-4764000101-0001001-0403014760-2210503-47600001-000</t>
  </si>
  <si>
    <t>0-4764-4764000101-0001001-0403014760-2210399-47600001-000</t>
  </si>
  <si>
    <t>0-4764-4764000101-0001001-0403014760-2210499-47600001-000</t>
  </si>
  <si>
    <t>0-4764-4764000101-0001001-0403014760-2210502-47600001-000</t>
  </si>
  <si>
    <t>0-4764-4764000101-0001001-0403014760-2210504-47600001-000</t>
  </si>
  <si>
    <t>0-4764-4764000101-0001001-0403014760-2210505-47600001-000</t>
  </si>
  <si>
    <t>0-4764-4764000101-0001001-0403014760-2210801-47600001-000</t>
  </si>
  <si>
    <t>0-4764-4764000101-0001001-0403014760-2210802-47600001-000</t>
  </si>
  <si>
    <t>0-4764-4764000101-0001001-0403014760-2210103-47600001-000</t>
  </si>
  <si>
    <t>0-4764-4764000101-0001001-0403014760-2211016-47600001-000</t>
  </si>
  <si>
    <t>0-4764-4764000101-0001001-0403014760-2211103-47600001-000</t>
  </si>
  <si>
    <t>0-4764-4764000101-0001001-0403014760-22111301-47600001-000</t>
  </si>
  <si>
    <t>0-4764-4764000101-0001001-0403014760-3110902-47600001-000</t>
  </si>
  <si>
    <t>0-4764-4764000101-0001001-0403014760-3111403-47600001-000</t>
  </si>
  <si>
    <t>0-4764-4764000101-0001001-0403014760-2640201-47600001-000</t>
  </si>
  <si>
    <t>0-4764-4764000101-0001001-0403014760-2220201-47600001-000</t>
  </si>
  <si>
    <t>1-4765-4765000101-00001001-0109044760-3130101-47600001-000</t>
  </si>
  <si>
    <t>1-4765-4765000101-00001001-0109044760-3110504-47600001-000</t>
  </si>
  <si>
    <t>1-4765-4765000101-00001001-0109044760-3111499-47600001-000</t>
  </si>
  <si>
    <t>1-4765-4765000101-00001001-0109044760-4110101-47600001-000</t>
  </si>
  <si>
    <t>1-4765-4765000101-00001001-0109044760-3111504-47600001-000</t>
  </si>
  <si>
    <t>1-4765-4765000101-00001001-0109044760-3110202-47600001-000</t>
  </si>
  <si>
    <t>1-4765-4765000101-00001001-0109044760-2220205-47600001-000</t>
  </si>
  <si>
    <t>1-4765-4765000101-00001001-0109044760-2210713-47600001-000</t>
  </si>
  <si>
    <t>1-4765-4765000101-00001001-0109044760-2210504-47600001-000</t>
  </si>
  <si>
    <t>1-4765-4765000101-00001001-0109044760-2211004-47600001-000</t>
  </si>
  <si>
    <t>1-4765-4765000101-00001001-0109044760-2211015-47600001-000</t>
  </si>
  <si>
    <t>1-4765-4765000101-00001001-0109044760-3110604-47600001-000</t>
  </si>
  <si>
    <t>1-4765-4765000101-00001001-0109044760-3110599-47600001-000</t>
  </si>
  <si>
    <t>1-4765-4765000101-00001001-0109044760-3111305-47600001-000</t>
  </si>
  <si>
    <t>Total</t>
  </si>
  <si>
    <t>1-4766-4766000101-00001001-0112014760-3111103-476000001-000</t>
  </si>
  <si>
    <t>0-4768-4768000101-00001001-0112014760-2210101-476000001-000</t>
  </si>
  <si>
    <t>0-4768-4768000101-00001001-0112014760-2210102-476000001-000</t>
  </si>
  <si>
    <t>0-4768-4768000101-00001001-0112014760-2210301-476000001-000</t>
  </si>
  <si>
    <t>0-4768-4768000101-00001001-0112014760-2210302-476000001-000</t>
  </si>
  <si>
    <t>0-4768-4768000101-00001001-0112014760-2211399-476000001-000</t>
  </si>
  <si>
    <t>Crates</t>
  </si>
  <si>
    <t>Dozens</t>
  </si>
  <si>
    <t>0-4768-4768000101-00001001-0112014760-2211101-476000001-000</t>
  </si>
  <si>
    <t>0-4768-4768000101-00001001-0112014760-2211101-476000001-001</t>
  </si>
  <si>
    <t>0-4768-4768000101-00001001-0112014760-2211101-476000001-002</t>
  </si>
  <si>
    <t>0-4768-4768000101-00001001-0112014760-2211103-476000001-000</t>
  </si>
  <si>
    <t>1/2 Yearly</t>
  </si>
  <si>
    <t>0-4768-4768000101-00001001-0112014760-2210602-476000001-000</t>
  </si>
  <si>
    <t>0-4768-4768000101-00001001-0112014760-2220202-476000001-000</t>
  </si>
  <si>
    <t>1-4768-4768000101-00001001-0112014760-2210504-476000001-000</t>
  </si>
  <si>
    <t>1-4768-4768000101-00001001-0112014760-2640101-476000001-000</t>
  </si>
  <si>
    <t>1-4768-4768000101-00001001-0112014760-3110202-476000001-000</t>
  </si>
  <si>
    <t>1-4768-4768000101-00001001-0112014760-3110901-476000001-000</t>
  </si>
  <si>
    <t>1-4768-4768000101-00001001-0112014760-3111109-476000001-000</t>
  </si>
  <si>
    <t>1-4768-4768000101-00001001-0112014760-2211006-476000001-000</t>
  </si>
  <si>
    <t>Gravel/Murram;</t>
  </si>
  <si>
    <t xml:space="preserve"> ton</t>
  </si>
  <si>
    <t>M000003366</t>
  </si>
  <si>
    <t>W000000041</t>
  </si>
  <si>
    <t>W000000011</t>
  </si>
  <si>
    <t>W000000009</t>
  </si>
  <si>
    <t>W000000010</t>
  </si>
  <si>
    <t>S000000920</t>
  </si>
  <si>
    <t>W000000017</t>
  </si>
  <si>
    <t>M000030964</t>
  </si>
  <si>
    <t>M000003996</t>
  </si>
  <si>
    <t>M000004891</t>
  </si>
  <si>
    <t>S000010078</t>
  </si>
  <si>
    <t>M000012881</t>
  </si>
  <si>
    <t>W000000048</t>
  </si>
  <si>
    <t>M000006238</t>
  </si>
  <si>
    <t>W000000015</t>
  </si>
  <si>
    <t>M000093345</t>
  </si>
  <si>
    <t>M000030136</t>
  </si>
  <si>
    <t>W000000054</t>
  </si>
  <si>
    <t>S000000972</t>
  </si>
  <si>
    <t>S000000839</t>
  </si>
  <si>
    <t>S000000869</t>
  </si>
  <si>
    <t>S000000914</t>
  </si>
  <si>
    <t>0-4766-4766000101-00001001-0105054760-2210701-476000001-000</t>
  </si>
  <si>
    <t>0-4766-4766000101-00001001-0105054760-2111101-476000001-000</t>
  </si>
  <si>
    <t>0-4766-4766000101-00001001-0105054760-2211102-476000001-000</t>
  </si>
  <si>
    <t>0-4766-4766000101-00001001-0105054760-3111001-476000001-000</t>
  </si>
  <si>
    <t>0-4766-4766000101-00001001-0105054760-2210103-476000001-000</t>
  </si>
  <si>
    <t>0-4766-4766000101-00001001-0105054760-2210801-476000001-000</t>
  </si>
  <si>
    <t>0-4766-4766000101-00001001-0105054760-2210704-476000001-000</t>
  </si>
  <si>
    <t>1-4766-4766000101-00001001-0105054760-3110504-476000001-000</t>
  </si>
  <si>
    <t>1-4766-4766000101-00001001-0105054760-3111301-476000001-000</t>
  </si>
  <si>
    <t>1-4766-4766000101-00001001-0105054760-3111103-476000001-000</t>
  </si>
  <si>
    <t>1-4766-4766000101-00001001-0105054760-3110299-476000001-000</t>
  </si>
  <si>
    <t>1-4766-4766000101-00001001-0107064760-2211003-476000001-000</t>
  </si>
  <si>
    <t>1-4766-4766000101-00001001-0107064760-3111110-476000001-000</t>
  </si>
  <si>
    <t>1-4766-4766000101-00001001-0107064760-2211026-476000001-000</t>
  </si>
  <si>
    <t>1-4766-4766000101-00001001-0112014760-2210701-476000001-000</t>
  </si>
  <si>
    <t>1-4766-4766000101-00001001-0112014760-3111403-476000001-000</t>
  </si>
  <si>
    <t>1-4766-4766000101-00001001-0112014760-2640303-476000001-000</t>
  </si>
  <si>
    <t>M000092742</t>
  </si>
  <si>
    <t>M000002648</t>
  </si>
  <si>
    <t>W000000033</t>
  </si>
  <si>
    <t>M000004380</t>
  </si>
  <si>
    <t>M000006780</t>
  </si>
  <si>
    <t>S000000364</t>
  </si>
  <si>
    <t>W000000020</t>
  </si>
  <si>
    <t>M000001807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</si>
</sst>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8"/>
      <name val="Arial"/>
      <family val="2"/>
    </font>
    <font>
      <sz val="11"/>
      <color rgb="FFFF0000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Bookman Old Style"/>
      <family val="1"/>
    </font>
    <font>
      <sz val="11"/>
      <name val="Calibri"/>
      <family val="2"/>
      <scheme val="minor"/>
    </font>
    <font>
      <sz val="11"/>
      <name val="Bookman Old Style"/>
      <family val="1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Bookman Old Style"/>
      <family val="1"/>
    </font>
    <font>
      <b/>
      <sz val="10"/>
      <color indexed="8"/>
      <name val="Arial"/>
      <family val="2"/>
    </font>
    <font>
      <b/>
      <sz val="12"/>
      <color rgb="FF000000"/>
      <name val="Calibri Light"/>
      <family val="2"/>
      <scheme val="major"/>
    </font>
    <font>
      <strike/>
      <sz val="12"/>
      <name val="Times New Roman"/>
      <family val="1"/>
    </font>
    <font>
      <sz val="11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2">
    <xf numFmtId="0" fontId="0" fillId="0" borderId="0" xfId="0"/>
    <xf numFmtId="0" fontId="0" fillId="0" borderId="3" xfId="0" applyBorder="1" applyAlignment="1">
      <alignment wrapText="1"/>
    </xf>
    <xf numFmtId="0" fontId="0" fillId="0" borderId="6" xfId="0" applyBorder="1"/>
    <xf numFmtId="0" fontId="9" fillId="0" borderId="6" xfId="0" applyFont="1" applyBorder="1" applyAlignment="1">
      <alignment horizontal="left" vertical="top"/>
    </xf>
    <xf numFmtId="0" fontId="9" fillId="0" borderId="6" xfId="0" applyFont="1" applyBorder="1" applyAlignment="1"/>
    <xf numFmtId="0" fontId="14" fillId="0" borderId="6" xfId="0" applyFont="1" applyBorder="1"/>
    <xf numFmtId="0" fontId="15" fillId="0" borderId="6" xfId="0" applyFont="1" applyBorder="1"/>
    <xf numFmtId="0" fontId="15" fillId="0" borderId="1" xfId="1" applyNumberFormat="1" applyFont="1" applyBorder="1" applyAlignment="1">
      <alignment horizontal="center" vertical="top"/>
    </xf>
    <xf numFmtId="0" fontId="15" fillId="0" borderId="1" xfId="1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6" xfId="0" applyBorder="1" applyAlignment="1"/>
    <xf numFmtId="0" fontId="29" fillId="0" borderId="6" xfId="0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0" fontId="29" fillId="0" borderId="6" xfId="0" applyFont="1" applyBorder="1" applyAlignment="1"/>
    <xf numFmtId="1" fontId="33" fillId="3" borderId="0" xfId="0" applyNumberFormat="1" applyFont="1" applyFill="1" applyBorder="1" applyAlignment="1">
      <alignment horizontal="center" wrapText="1"/>
    </xf>
    <xf numFmtId="1" fontId="34" fillId="0" borderId="0" xfId="0" applyNumberFormat="1" applyFont="1" applyFill="1" applyAlignment="1">
      <alignment horizontal="right" wrapText="1"/>
    </xf>
    <xf numFmtId="1" fontId="33" fillId="3" borderId="6" xfId="2" applyNumberFormat="1" applyFont="1" applyFill="1" applyBorder="1" applyAlignment="1">
      <alignment wrapText="1"/>
    </xf>
    <xf numFmtId="1" fontId="33" fillId="3" borderId="6" xfId="1" applyNumberFormat="1" applyFont="1" applyFill="1" applyBorder="1" applyAlignment="1">
      <alignment wrapText="1"/>
    </xf>
    <xf numFmtId="1" fontId="33" fillId="3" borderId="6" xfId="1" applyNumberFormat="1" applyFont="1" applyFill="1" applyBorder="1"/>
    <xf numFmtId="1" fontId="38" fillId="0" borderId="6" xfId="1" applyNumberFormat="1" applyFont="1" applyFill="1" applyBorder="1"/>
    <xf numFmtId="1" fontId="3" fillId="0" borderId="0" xfId="1" applyNumberFormat="1" applyFont="1" applyFill="1" applyAlignment="1">
      <alignment horizontal="right" wrapText="1"/>
    </xf>
    <xf numFmtId="1" fontId="34" fillId="0" borderId="0" xfId="1" applyNumberFormat="1" applyFont="1"/>
    <xf numFmtId="0" fontId="4" fillId="6" borderId="6" xfId="0" applyFont="1" applyFill="1" applyBorder="1" applyAlignment="1"/>
    <xf numFmtId="0" fontId="33" fillId="0" borderId="6" xfId="0" applyFont="1" applyBorder="1" applyAlignment="1">
      <alignment horizontal="left" vertical="top"/>
    </xf>
    <xf numFmtId="0" fontId="40" fillId="0" borderId="6" xfId="0" applyFont="1" applyFill="1" applyBorder="1" applyAlignment="1">
      <alignment vertical="center" wrapText="1"/>
    </xf>
    <xf numFmtId="0" fontId="28" fillId="0" borderId="0" xfId="0" applyFont="1"/>
    <xf numFmtId="1" fontId="0" fillId="0" borderId="0" xfId="0" applyNumberFormat="1"/>
    <xf numFmtId="1" fontId="0" fillId="0" borderId="6" xfId="0" applyNumberFormat="1" applyFill="1" applyBorder="1"/>
    <xf numFmtId="0" fontId="0" fillId="0" borderId="6" xfId="0" applyNumberFormat="1" applyFill="1" applyBorder="1"/>
    <xf numFmtId="0" fontId="0" fillId="0" borderId="0" xfId="0" applyNumberFormat="1"/>
    <xf numFmtId="0" fontId="0" fillId="0" borderId="0" xfId="0" applyAlignment="1"/>
    <xf numFmtId="0" fontId="31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15" fillId="0" borderId="6" xfId="0" applyFont="1" applyBorder="1" applyAlignment="1"/>
    <xf numFmtId="49" fontId="29" fillId="0" borderId="6" xfId="0" applyNumberFormat="1" applyFont="1" applyBorder="1" applyAlignment="1">
      <alignment horizontal="right" vertical="center"/>
    </xf>
    <xf numFmtId="9" fontId="29" fillId="0" borderId="6" xfId="0" applyNumberFormat="1" applyFont="1" applyBorder="1" applyAlignment="1">
      <alignment horizontal="center"/>
    </xf>
    <xf numFmtId="0" fontId="0" fillId="0" borderId="2" xfId="0" applyBorder="1" applyAlignment="1"/>
    <xf numFmtId="49" fontId="6" fillId="0" borderId="6" xfId="0" applyNumberFormat="1" applyFont="1" applyBorder="1" applyAlignment="1">
      <alignment horizontal="right" vertical="center"/>
    </xf>
    <xf numFmtId="0" fontId="29" fillId="0" borderId="6" xfId="0" applyFont="1" applyFill="1" applyBorder="1" applyAlignment="1"/>
    <xf numFmtId="0" fontId="29" fillId="0" borderId="6" xfId="0" applyFont="1" applyFill="1" applyBorder="1" applyAlignment="1">
      <alignment horizontal="center"/>
    </xf>
    <xf numFmtId="0" fontId="2" fillId="0" borderId="6" xfId="0" applyFont="1" applyBorder="1" applyAlignment="1"/>
    <xf numFmtId="0" fontId="47" fillId="0" borderId="6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1" fillId="0" borderId="6" xfId="0" applyFont="1" applyFill="1" applyBorder="1" applyAlignment="1"/>
    <xf numFmtId="0" fontId="14" fillId="0" borderId="6" xfId="0" applyFont="1" applyBorder="1" applyAlignment="1"/>
    <xf numFmtId="9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31" fillId="0" borderId="6" xfId="0" applyNumberFormat="1" applyFont="1" applyBorder="1" applyAlignment="1">
      <alignment horizontal="right" vertical="center"/>
    </xf>
    <xf numFmtId="49" fontId="29" fillId="0" borderId="6" xfId="0" applyNumberFormat="1" applyFont="1" applyBorder="1" applyAlignment="1"/>
    <xf numFmtId="0" fontId="49" fillId="3" borderId="6" xfId="0" applyFont="1" applyFill="1" applyBorder="1" applyAlignment="1">
      <alignment horizontal="left" vertical="center"/>
    </xf>
    <xf numFmtId="49" fontId="11" fillId="0" borderId="6" xfId="0" applyNumberFormat="1" applyFont="1" applyBorder="1" applyAlignment="1"/>
    <xf numFmtId="3" fontId="0" fillId="0" borderId="6" xfId="0" applyNumberForma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6" xfId="0" applyFont="1" applyBorder="1" applyAlignment="1"/>
    <xf numFmtId="3" fontId="31" fillId="0" borderId="6" xfId="0" applyNumberFormat="1" applyFont="1" applyFill="1" applyBorder="1" applyAlignment="1">
      <alignment horizontal="center"/>
    </xf>
    <xf numFmtId="3" fontId="29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/>
    <xf numFmtId="9" fontId="29" fillId="0" borderId="6" xfId="0" applyNumberFormat="1" applyFont="1" applyFill="1" applyBorder="1" applyAlignment="1">
      <alignment horizontal="center"/>
    </xf>
    <xf numFmtId="0" fontId="38" fillId="0" borderId="6" xfId="0" applyFont="1" applyFill="1" applyBorder="1" applyAlignment="1"/>
    <xf numFmtId="0" fontId="2" fillId="0" borderId="6" xfId="0" applyFont="1" applyFill="1" applyBorder="1" applyAlignment="1"/>
    <xf numFmtId="0" fontId="0" fillId="0" borderId="6" xfId="0" applyFont="1" applyFill="1" applyBorder="1" applyAlignment="1"/>
    <xf numFmtId="3" fontId="31" fillId="0" borderId="6" xfId="0" applyNumberFormat="1" applyFont="1" applyBorder="1" applyAlignment="1"/>
    <xf numFmtId="3" fontId="2" fillId="0" borderId="6" xfId="0" applyNumberFormat="1" applyFont="1" applyBorder="1" applyAlignment="1"/>
    <xf numFmtId="3" fontId="29" fillId="0" borderId="6" xfId="0" applyNumberFormat="1" applyFont="1" applyBorder="1" applyAlignment="1">
      <alignment horizontal="center"/>
    </xf>
    <xf numFmtId="0" fontId="47" fillId="0" borderId="6" xfId="0" applyFont="1" applyFill="1" applyBorder="1" applyAlignment="1"/>
    <xf numFmtId="4" fontId="2" fillId="0" borderId="6" xfId="0" applyNumberFormat="1" applyFont="1" applyBorder="1" applyAlignment="1"/>
    <xf numFmtId="0" fontId="40" fillId="0" borderId="6" xfId="0" applyFont="1" applyFill="1" applyBorder="1" applyAlignment="1">
      <alignment horizontal="right"/>
    </xf>
    <xf numFmtId="4" fontId="0" fillId="0" borderId="6" xfId="0" applyNumberFormat="1" applyBorder="1" applyAlignment="1"/>
    <xf numFmtId="0" fontId="40" fillId="0" borderId="6" xfId="0" applyFont="1" applyFill="1" applyBorder="1" applyAlignment="1"/>
    <xf numFmtId="0" fontId="50" fillId="0" borderId="6" xfId="0" applyFont="1" applyBorder="1" applyAlignment="1">
      <alignment horizontal="center"/>
    </xf>
    <xf numFmtId="4" fontId="0" fillId="0" borderId="6" xfId="0" applyNumberFormat="1" applyFont="1" applyBorder="1" applyAlignment="1"/>
    <xf numFmtId="0" fontId="51" fillId="0" borderId="6" xfId="0" applyFont="1" applyFill="1" applyBorder="1" applyAlignment="1"/>
    <xf numFmtId="0" fontId="31" fillId="0" borderId="6" xfId="0" applyFont="1" applyBorder="1" applyAlignment="1"/>
    <xf numFmtId="10" fontId="29" fillId="0" borderId="6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49" fontId="31" fillId="0" borderId="6" xfId="0" applyNumberFormat="1" applyFont="1" applyBorder="1" applyAlignment="1"/>
    <xf numFmtId="49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top"/>
    </xf>
    <xf numFmtId="3" fontId="9" fillId="0" borderId="6" xfId="0" applyNumberFormat="1" applyFont="1" applyFill="1" applyBorder="1" applyAlignment="1">
      <alignment horizontal="right" vertical="top"/>
    </xf>
    <xf numFmtId="3" fontId="52" fillId="3" borderId="0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" xfId="0" applyBorder="1" applyAlignment="1">
      <alignment wrapText="1"/>
    </xf>
    <xf numFmtId="1" fontId="33" fillId="3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28" fillId="3" borderId="0" xfId="0" applyFont="1" applyFill="1" applyAlignment="1">
      <alignment horizontal="right"/>
    </xf>
    <xf numFmtId="0" fontId="33" fillId="0" borderId="6" xfId="0" applyFont="1" applyBorder="1" applyAlignment="1">
      <alignment horizontal="right" vertical="top"/>
    </xf>
    <xf numFmtId="0" fontId="29" fillId="0" borderId="6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48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5" fillId="0" borderId="6" xfId="0" applyFont="1" applyBorder="1" applyAlignment="1">
      <alignment horizontal="justify" vertical="center" wrapText="1"/>
    </xf>
    <xf numFmtId="0" fontId="55" fillId="0" borderId="6" xfId="0" applyFont="1" applyBorder="1" applyAlignment="1">
      <alignment horizontal="justify" vertical="center" wrapText="1"/>
    </xf>
    <xf numFmtId="3" fontId="15" fillId="0" borderId="6" xfId="0" applyNumberFormat="1" applyFont="1" applyBorder="1" applyAlignment="1">
      <alignment horizontal="justify" vertical="center"/>
    </xf>
    <xf numFmtId="0" fontId="15" fillId="0" borderId="0" xfId="0" applyFont="1" applyBorder="1"/>
    <xf numFmtId="0" fontId="15" fillId="0" borderId="0" xfId="0" applyFont="1" applyBorder="1" applyAlignment="1">
      <alignment horizontal="justify" vertical="center" wrapText="1"/>
    </xf>
    <xf numFmtId="3" fontId="15" fillId="0" borderId="0" xfId="0" applyNumberFormat="1" applyFont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 wrapText="1"/>
    </xf>
    <xf numFmtId="164" fontId="15" fillId="0" borderId="0" xfId="1" applyNumberFormat="1" applyFont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/>
    </xf>
    <xf numFmtId="164" fontId="14" fillId="2" borderId="0" xfId="1" applyNumberFormat="1" applyFont="1" applyFill="1" applyBorder="1" applyAlignment="1">
      <alignment horizontal="justify" vertical="center" wrapText="1"/>
    </xf>
    <xf numFmtId="3" fontId="14" fillId="2" borderId="0" xfId="0" applyNumberFormat="1" applyFont="1" applyFill="1" applyBorder="1" applyAlignment="1">
      <alignment horizontal="justify" vertical="center"/>
    </xf>
    <xf numFmtId="164" fontId="15" fillId="0" borderId="0" xfId="1" applyNumberFormat="1" applyFont="1" applyBorder="1"/>
    <xf numFmtId="9" fontId="15" fillId="0" borderId="6" xfId="0" applyNumberFormat="1" applyFont="1" applyBorder="1" applyAlignment="1">
      <alignment horizontal="justify" vertical="center" wrapText="1"/>
    </xf>
    <xf numFmtId="164" fontId="15" fillId="0" borderId="6" xfId="1" applyNumberFormat="1" applyFont="1" applyBorder="1" applyAlignment="1">
      <alignment horizontal="justify"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 vertical="center" wrapText="1"/>
    </xf>
    <xf numFmtId="3" fontId="14" fillId="0" borderId="6" xfId="0" applyNumberFormat="1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164" fontId="14" fillId="0" borderId="6" xfId="1" applyNumberFormat="1" applyFont="1" applyBorder="1" applyAlignment="1">
      <alignment horizontal="justify" vertical="center" wrapText="1"/>
    </xf>
    <xf numFmtId="0" fontId="15" fillId="0" borderId="6" xfId="0" applyFont="1" applyFill="1" applyBorder="1" applyAlignment="1">
      <alignment wrapText="1"/>
    </xf>
    <xf numFmtId="0" fontId="14" fillId="0" borderId="6" xfId="0" applyFont="1" applyBorder="1" applyAlignment="1">
      <alignment horizontal="justify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>
      <alignment wrapText="1"/>
    </xf>
    <xf numFmtId="0" fontId="8" fillId="0" borderId="6" xfId="1" applyNumberFormat="1" applyFont="1" applyBorder="1"/>
    <xf numFmtId="0" fontId="9" fillId="0" borderId="6" xfId="1" applyNumberFormat="1" applyFont="1" applyBorder="1"/>
    <xf numFmtId="0" fontId="9" fillId="0" borderId="0" xfId="1" applyNumberFormat="1" applyFont="1"/>
    <xf numFmtId="0" fontId="9" fillId="0" borderId="0" xfId="0" applyNumberFormat="1" applyFont="1"/>
    <xf numFmtId="0" fontId="8" fillId="0" borderId="6" xfId="2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right" vertical="top" wrapText="1"/>
    </xf>
    <xf numFmtId="0" fontId="9" fillId="0" borderId="6" xfId="1" applyNumberFormat="1" applyFont="1" applyBorder="1" applyAlignment="1">
      <alignment vertical="top"/>
    </xf>
    <xf numFmtId="0" fontId="9" fillId="0" borderId="6" xfId="1" applyNumberFormat="1" applyFont="1" applyBorder="1" applyAlignment="1">
      <alignment horizontal="left"/>
    </xf>
    <xf numFmtId="0" fontId="9" fillId="0" borderId="6" xfId="0" applyNumberFormat="1" applyFont="1" applyBorder="1"/>
    <xf numFmtId="0" fontId="9" fillId="0" borderId="6" xfId="1" applyNumberFormat="1" applyFont="1" applyFill="1" applyBorder="1"/>
    <xf numFmtId="0" fontId="11" fillId="0" borderId="6" xfId="1" applyNumberFormat="1" applyFont="1" applyBorder="1"/>
    <xf numFmtId="0" fontId="10" fillId="3" borderId="6" xfId="0" applyNumberFormat="1" applyFont="1" applyFill="1" applyBorder="1" applyAlignment="1">
      <alignment horizontal="right" vertical="top" wrapText="1"/>
    </xf>
    <xf numFmtId="0" fontId="12" fillId="0" borderId="6" xfId="1" applyNumberFormat="1" applyFont="1" applyBorder="1"/>
    <xf numFmtId="0" fontId="9" fillId="3" borderId="6" xfId="0" applyNumberFormat="1" applyFont="1" applyFill="1" applyBorder="1" applyAlignment="1">
      <alignment horizontal="right" vertical="top" wrapText="1"/>
    </xf>
    <xf numFmtId="0" fontId="9" fillId="0" borderId="6" xfId="0" applyNumberFormat="1" applyFont="1" applyBorder="1" applyAlignment="1">
      <alignment horizontal="right" vertical="top"/>
    </xf>
    <xf numFmtId="0" fontId="9" fillId="0" borderId="6" xfId="0" applyNumberFormat="1" applyFont="1" applyBorder="1" applyAlignment="1">
      <alignment horizontal="right" vertical="top" wrapText="1"/>
    </xf>
    <xf numFmtId="0" fontId="11" fillId="0" borderId="6" xfId="0" applyNumberFormat="1" applyFont="1" applyBorder="1" applyAlignment="1">
      <alignment horizontal="right" vertical="top" wrapText="1"/>
    </xf>
    <xf numFmtId="0" fontId="9" fillId="0" borderId="6" xfId="1" applyNumberFormat="1" applyFont="1" applyFill="1" applyBorder="1" applyAlignment="1">
      <alignment vertical="top"/>
    </xf>
    <xf numFmtId="0" fontId="11" fillId="0" borderId="6" xfId="1" applyNumberFormat="1" applyFont="1" applyBorder="1" applyAlignment="1">
      <alignment horizontal="right" vertical="top"/>
    </xf>
    <xf numFmtId="0" fontId="8" fillId="0" borderId="6" xfId="1" applyNumberFormat="1" applyFont="1" applyBorder="1" applyAlignment="1">
      <alignment vertical="top"/>
    </xf>
    <xf numFmtId="0" fontId="9" fillId="0" borderId="0" xfId="0" applyNumberFormat="1" applyFont="1" applyAlignment="1">
      <alignment horizontal="right" vertical="top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15" fillId="0" borderId="6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/>
    </xf>
    <xf numFmtId="0" fontId="14" fillId="0" borderId="9" xfId="0" applyNumberFormat="1" applyFont="1" applyBorder="1" applyAlignment="1">
      <alignment horizontal="right" vertical="top"/>
    </xf>
    <xf numFmtId="0" fontId="14" fillId="0" borderId="10" xfId="0" applyNumberFormat="1" applyFont="1" applyBorder="1" applyAlignment="1">
      <alignment horizontal="left" vertical="top"/>
    </xf>
    <xf numFmtId="0" fontId="14" fillId="0" borderId="10" xfId="1" applyNumberFormat="1" applyFont="1" applyBorder="1" applyAlignment="1">
      <alignment vertical="top"/>
    </xf>
    <xf numFmtId="0" fontId="16" fillId="0" borderId="10" xfId="0" applyNumberFormat="1" applyFont="1" applyBorder="1" applyAlignment="1">
      <alignment vertical="top" wrapText="1"/>
    </xf>
    <xf numFmtId="0" fontId="14" fillId="0" borderId="10" xfId="1" applyNumberFormat="1" applyFont="1" applyBorder="1" applyAlignment="1">
      <alignment horizontal="left" vertical="top"/>
    </xf>
    <xf numFmtId="0" fontId="14" fillId="0" borderId="11" xfId="1" applyNumberFormat="1" applyFont="1" applyBorder="1" applyAlignment="1">
      <alignment horizontal="center" vertical="top"/>
    </xf>
    <xf numFmtId="0" fontId="14" fillId="0" borderId="6" xfId="1" applyNumberFormat="1" applyFont="1" applyBorder="1" applyAlignment="1">
      <alignment vertical="top"/>
    </xf>
    <xf numFmtId="0" fontId="17" fillId="0" borderId="12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left"/>
    </xf>
    <xf numFmtId="0" fontId="14" fillId="0" borderId="11" xfId="0" applyNumberFormat="1" applyFont="1" applyBorder="1" applyAlignment="1">
      <alignment horizontal="left"/>
    </xf>
    <xf numFmtId="0" fontId="14" fillId="0" borderId="6" xfId="0" applyNumberFormat="1" applyFont="1" applyBorder="1" applyAlignment="1">
      <alignment horizontal="left"/>
    </xf>
    <xf numFmtId="0" fontId="14" fillId="0" borderId="12" xfId="0" applyNumberFormat="1" applyFont="1" applyBorder="1" applyAlignment="1">
      <alignment horizontal="left"/>
    </xf>
    <xf numFmtId="0" fontId="14" fillId="0" borderId="6" xfId="0" applyNumberFormat="1" applyFont="1" applyBorder="1"/>
    <xf numFmtId="0" fontId="14" fillId="0" borderId="0" xfId="0" applyNumberFormat="1" applyFont="1"/>
    <xf numFmtId="0" fontId="18" fillId="4" borderId="13" xfId="0" applyNumberFormat="1" applyFont="1" applyFill="1" applyBorder="1" applyAlignment="1">
      <alignment horizontal="right" vertical="top" wrapText="1"/>
    </xf>
    <xf numFmtId="0" fontId="18" fillId="4" borderId="6" xfId="0" applyNumberFormat="1" applyFont="1" applyFill="1" applyBorder="1" applyAlignment="1">
      <alignment horizontal="left" vertical="top" wrapText="1"/>
    </xf>
    <xf numFmtId="0" fontId="19" fillId="4" borderId="6" xfId="1" applyNumberFormat="1" applyFont="1" applyFill="1" applyBorder="1" applyAlignment="1">
      <alignment horizontal="right" vertical="top" wrapText="1"/>
    </xf>
    <xf numFmtId="0" fontId="20" fillId="0" borderId="6" xfId="0" applyNumberFormat="1" applyFont="1" applyBorder="1" applyAlignment="1">
      <alignment vertical="top" wrapText="1"/>
    </xf>
    <xf numFmtId="0" fontId="15" fillId="0" borderId="6" xfId="1" applyNumberFormat="1" applyFont="1" applyBorder="1" applyAlignment="1">
      <alignment horizontal="left" vertical="top"/>
    </xf>
    <xf numFmtId="0" fontId="15" fillId="0" borderId="4" xfId="0" applyNumberFormat="1" applyFont="1" applyBorder="1" applyAlignment="1">
      <alignment vertical="top"/>
    </xf>
    <xf numFmtId="0" fontId="15" fillId="0" borderId="6" xfId="1" applyNumberFormat="1" applyFont="1" applyBorder="1" applyAlignment="1">
      <alignment horizontal="left"/>
    </xf>
    <xf numFmtId="0" fontId="15" fillId="0" borderId="6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left"/>
    </xf>
    <xf numFmtId="0" fontId="15" fillId="0" borderId="6" xfId="0" applyNumberFormat="1" applyFont="1" applyBorder="1"/>
    <xf numFmtId="0" fontId="15" fillId="0" borderId="0" xfId="0" applyNumberFormat="1" applyFont="1"/>
    <xf numFmtId="0" fontId="20" fillId="0" borderId="6" xfId="0" applyNumberFormat="1" applyFont="1" applyBorder="1" applyAlignment="1">
      <alignment horizontal="left" vertical="top" wrapText="1"/>
    </xf>
    <xf numFmtId="0" fontId="14" fillId="0" borderId="1" xfId="1" applyNumberFormat="1" applyFont="1" applyBorder="1" applyAlignment="1">
      <alignment horizontal="center" vertical="top"/>
    </xf>
    <xf numFmtId="0" fontId="15" fillId="0" borderId="4" xfId="0" applyNumberFormat="1" applyFont="1" applyBorder="1" applyAlignment="1">
      <alignment horizontal="left" vertical="top"/>
    </xf>
    <xf numFmtId="0" fontId="19" fillId="4" borderId="6" xfId="0" applyNumberFormat="1" applyFont="1" applyFill="1" applyBorder="1" applyAlignment="1">
      <alignment horizontal="right" vertical="top" wrapText="1"/>
    </xf>
    <xf numFmtId="0" fontId="21" fillId="0" borderId="0" xfId="0" applyNumberFormat="1" applyFont="1" applyAlignment="1">
      <alignment horizontal="right" vertical="top"/>
    </xf>
    <xf numFmtId="0" fontId="22" fillId="0" borderId="6" xfId="0" applyNumberFormat="1" applyFont="1" applyBorder="1" applyAlignment="1">
      <alignment vertical="top" wrapText="1"/>
    </xf>
    <xf numFmtId="0" fontId="21" fillId="0" borderId="6" xfId="0" applyNumberFormat="1" applyFont="1" applyBorder="1" applyAlignment="1">
      <alignment horizontal="right" vertical="top" wrapText="1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>
      <alignment horizontal="left" vertical="top"/>
    </xf>
    <xf numFmtId="0" fontId="23" fillId="3" borderId="6" xfId="0" applyNumberFormat="1" applyFont="1" applyFill="1" applyBorder="1" applyAlignment="1">
      <alignment horizontal="left" vertical="top" wrapText="1"/>
    </xf>
    <xf numFmtId="0" fontId="24" fillId="4" borderId="6" xfId="0" applyNumberFormat="1" applyFont="1" applyFill="1" applyBorder="1" applyAlignment="1">
      <alignment vertical="top" wrapText="1"/>
    </xf>
    <xf numFmtId="0" fontId="15" fillId="0" borderId="6" xfId="0" applyNumberFormat="1" applyFont="1" applyBorder="1" applyAlignment="1">
      <alignment horizontal="right" vertical="top"/>
    </xf>
    <xf numFmtId="0" fontId="15" fillId="0" borderId="6" xfId="0" applyNumberFormat="1" applyFont="1" applyBorder="1" applyAlignment="1">
      <alignment horizontal="left" vertical="top"/>
    </xf>
    <xf numFmtId="0" fontId="15" fillId="0" borderId="6" xfId="1" applyNumberFormat="1" applyFont="1" applyBorder="1" applyAlignment="1">
      <alignment vertical="top"/>
    </xf>
    <xf numFmtId="0" fontId="15" fillId="0" borderId="6" xfId="0" applyNumberFormat="1" applyFont="1" applyBorder="1" applyAlignment="1">
      <alignment vertical="top"/>
    </xf>
    <xf numFmtId="0" fontId="14" fillId="0" borderId="6" xfId="0" applyNumberFormat="1" applyFont="1" applyBorder="1" applyAlignment="1">
      <alignment horizontal="right" vertical="top"/>
    </xf>
    <xf numFmtId="0" fontId="14" fillId="0" borderId="6" xfId="0" applyNumberFormat="1" applyFont="1" applyBorder="1" applyAlignment="1">
      <alignment horizontal="left" vertical="top"/>
    </xf>
    <xf numFmtId="0" fontId="15" fillId="3" borderId="6" xfId="0" applyNumberFormat="1" applyFont="1" applyFill="1" applyBorder="1" applyAlignment="1">
      <alignment horizontal="left" vertical="top"/>
    </xf>
    <xf numFmtId="0" fontId="15" fillId="0" borderId="6" xfId="1" applyNumberFormat="1" applyFont="1" applyBorder="1"/>
    <xf numFmtId="0" fontId="20" fillId="0" borderId="6" xfId="1" applyNumberFormat="1" applyFont="1" applyBorder="1"/>
    <xf numFmtId="0" fontId="20" fillId="0" borderId="4" xfId="0" applyNumberFormat="1" applyFont="1" applyBorder="1"/>
    <xf numFmtId="0" fontId="20" fillId="0" borderId="6" xfId="0" applyNumberFormat="1" applyFont="1" applyBorder="1"/>
    <xf numFmtId="0" fontId="20" fillId="0" borderId="6" xfId="1" applyNumberFormat="1" applyFont="1" applyBorder="1" applyAlignment="1">
      <alignment horizontal="left" wrapText="1"/>
    </xf>
    <xf numFmtId="0" fontId="22" fillId="0" borderId="6" xfId="0" applyNumberFormat="1" applyFont="1" applyBorder="1"/>
    <xf numFmtId="0" fontId="22" fillId="0" borderId="0" xfId="0" applyNumberFormat="1" applyFont="1"/>
    <xf numFmtId="0" fontId="15" fillId="0" borderId="2" xfId="0" applyNumberFormat="1" applyFont="1" applyBorder="1" applyAlignment="1">
      <alignment horizontal="right" vertical="top"/>
    </xf>
    <xf numFmtId="0" fontId="15" fillId="0" borderId="2" xfId="0" applyNumberFormat="1" applyFont="1" applyBorder="1" applyAlignment="1">
      <alignment horizontal="left" vertical="top"/>
    </xf>
    <xf numFmtId="0" fontId="15" fillId="0" borderId="2" xfId="1" applyNumberFormat="1" applyFont="1" applyBorder="1" applyAlignment="1">
      <alignment vertical="top"/>
    </xf>
    <xf numFmtId="0" fontId="15" fillId="0" borderId="2" xfId="0" applyNumberFormat="1" applyFont="1" applyBorder="1" applyAlignment="1">
      <alignment vertical="top"/>
    </xf>
    <xf numFmtId="0" fontId="14" fillId="0" borderId="14" xfId="1" applyNumberFormat="1" applyFont="1" applyBorder="1" applyAlignment="1">
      <alignment horizontal="center" vertical="top"/>
    </xf>
    <xf numFmtId="0" fontId="15" fillId="0" borderId="2" xfId="1" applyNumberFormat="1" applyFont="1" applyBorder="1" applyAlignment="1">
      <alignment horizontal="left"/>
    </xf>
    <xf numFmtId="0" fontId="15" fillId="0" borderId="14" xfId="1" applyNumberFormat="1" applyFont="1" applyBorder="1" applyAlignment="1">
      <alignment horizontal="left"/>
    </xf>
    <xf numFmtId="0" fontId="15" fillId="0" borderId="16" xfId="0" applyNumberFormat="1" applyFont="1" applyBorder="1" applyAlignment="1">
      <alignment horizontal="right" vertical="top"/>
    </xf>
    <xf numFmtId="0" fontId="18" fillId="4" borderId="5" xfId="0" applyNumberFormat="1" applyFont="1" applyFill="1" applyBorder="1" applyAlignment="1">
      <alignment horizontal="left" vertical="top" wrapText="1"/>
    </xf>
    <xf numFmtId="0" fontId="19" fillId="4" borderId="5" xfId="0" applyNumberFormat="1" applyFont="1" applyFill="1" applyBorder="1" applyAlignment="1">
      <alignment horizontal="right" vertical="top" wrapText="1"/>
    </xf>
    <xf numFmtId="0" fontId="16" fillId="0" borderId="5" xfId="0" applyNumberFormat="1" applyFont="1" applyBorder="1" applyAlignment="1">
      <alignment vertical="top" wrapText="1"/>
    </xf>
    <xf numFmtId="0" fontId="14" fillId="0" borderId="5" xfId="1" applyNumberFormat="1" applyFont="1" applyBorder="1" applyAlignment="1">
      <alignment horizontal="left" vertical="top"/>
    </xf>
    <xf numFmtId="0" fontId="14" fillId="0" borderId="7" xfId="1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vertical="top"/>
    </xf>
    <xf numFmtId="0" fontId="15" fillId="0" borderId="16" xfId="0" applyNumberFormat="1" applyFont="1" applyBorder="1" applyAlignment="1">
      <alignment vertical="top"/>
    </xf>
    <xf numFmtId="0" fontId="15" fillId="0" borderId="5" xfId="0" applyNumberFormat="1" applyFont="1" applyBorder="1" applyAlignment="1">
      <alignment horizontal="left"/>
    </xf>
    <xf numFmtId="0" fontId="15" fillId="0" borderId="7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right" vertical="top"/>
    </xf>
    <xf numFmtId="0" fontId="20" fillId="0" borderId="1" xfId="1" applyNumberFormat="1" applyFont="1" applyBorder="1" applyAlignment="1">
      <alignment horizontal="center" vertical="top"/>
    </xf>
    <xf numFmtId="0" fontId="15" fillId="0" borderId="0" xfId="0" applyNumberFormat="1" applyFont="1" applyAlignment="1">
      <alignment horizontal="left"/>
    </xf>
    <xf numFmtId="0" fontId="14" fillId="0" borderId="4" xfId="0" applyNumberFormat="1" applyFont="1" applyBorder="1" applyAlignment="1">
      <alignment horizontal="right" vertical="top"/>
    </xf>
    <xf numFmtId="0" fontId="24" fillId="4" borderId="6" xfId="0" applyNumberFormat="1" applyFont="1" applyFill="1" applyBorder="1" applyAlignment="1">
      <alignment horizontal="left" vertical="top" wrapText="1"/>
    </xf>
    <xf numFmtId="0" fontId="24" fillId="4" borderId="6" xfId="0" applyNumberFormat="1" applyFont="1" applyFill="1" applyBorder="1" applyAlignment="1">
      <alignment horizontal="right" vertical="top" wrapText="1"/>
    </xf>
    <xf numFmtId="0" fontId="14" fillId="0" borderId="6" xfId="0" applyNumberFormat="1" applyFont="1" applyBorder="1" applyAlignment="1">
      <alignment vertical="top" wrapText="1"/>
    </xf>
    <xf numFmtId="0" fontId="14" fillId="0" borderId="6" xfId="1" applyNumberFormat="1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left" vertical="top"/>
    </xf>
    <xf numFmtId="0" fontId="14" fillId="0" borderId="0" xfId="0" applyNumberFormat="1" applyFont="1" applyAlignment="1">
      <alignment horizontal="left" vertical="top"/>
    </xf>
    <xf numFmtId="0" fontId="14" fillId="3" borderId="1" xfId="0" applyNumberFormat="1" applyFont="1" applyFill="1" applyBorder="1" applyAlignment="1">
      <alignment horizontal="left" wrapText="1"/>
    </xf>
    <xf numFmtId="0" fontId="14" fillId="3" borderId="6" xfId="0" applyNumberFormat="1" applyFont="1" applyFill="1" applyBorder="1" applyAlignment="1">
      <alignment horizontal="left" wrapText="1"/>
    </xf>
    <xf numFmtId="0" fontId="14" fillId="3" borderId="5" xfId="0" applyNumberFormat="1" applyFont="1" applyFill="1" applyBorder="1" applyAlignment="1">
      <alignment horizontal="left" wrapText="1"/>
    </xf>
    <xf numFmtId="0" fontId="14" fillId="3" borderId="6" xfId="0" applyNumberFormat="1" applyFont="1" applyFill="1" applyBorder="1" applyAlignment="1">
      <alignment horizontal="right" vertical="top" wrapText="1"/>
    </xf>
    <xf numFmtId="0" fontId="14" fillId="3" borderId="6" xfId="0" applyNumberFormat="1" applyFont="1" applyFill="1" applyBorder="1" applyAlignment="1">
      <alignment horizontal="left" vertical="top" wrapText="1"/>
    </xf>
    <xf numFmtId="0" fontId="14" fillId="3" borderId="0" xfId="0" applyNumberFormat="1" applyFont="1" applyFill="1" applyBorder="1" applyAlignment="1">
      <alignment vertical="top"/>
    </xf>
    <xf numFmtId="0" fontId="14" fillId="3" borderId="6" xfId="1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6" xfId="0" applyNumberFormat="1" applyFont="1" applyFill="1" applyBorder="1" applyAlignment="1">
      <alignment horizontal="center" vertical="top" wrapText="1"/>
    </xf>
    <xf numFmtId="0" fontId="14" fillId="3" borderId="4" xfId="0" applyNumberFormat="1" applyFont="1" applyFill="1" applyBorder="1" applyAlignment="1">
      <alignment horizontal="center" vertical="top" wrapText="1"/>
    </xf>
    <xf numFmtId="0" fontId="14" fillId="3" borderId="6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0" fontId="14" fillId="3" borderId="4" xfId="0" applyNumberFormat="1" applyFont="1" applyFill="1" applyBorder="1" applyAlignment="1">
      <alignment horizontal="left" wrapText="1"/>
    </xf>
    <xf numFmtId="0" fontId="14" fillId="3" borderId="6" xfId="0" applyNumberFormat="1" applyFont="1" applyFill="1" applyBorder="1" applyAlignment="1"/>
    <xf numFmtId="0" fontId="15" fillId="0" borderId="3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/>
    </xf>
    <xf numFmtId="0" fontId="15" fillId="0" borderId="6" xfId="0" applyNumberFormat="1" applyFont="1" applyBorder="1" applyAlignment="1">
      <alignment horizontal="center" vertical="top"/>
    </xf>
    <xf numFmtId="0" fontId="15" fillId="0" borderId="6" xfId="2" applyNumberFormat="1" applyFont="1" applyBorder="1" applyAlignment="1">
      <alignment horizontal="left"/>
    </xf>
    <xf numFmtId="0" fontId="15" fillId="0" borderId="1" xfId="2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left" vertical="top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4" xfId="0" applyNumberFormat="1" applyFont="1" applyBorder="1" applyAlignment="1">
      <alignment vertical="top"/>
    </xf>
    <xf numFmtId="0" fontId="14" fillId="0" borderId="6" xfId="2" applyNumberFormat="1" applyFont="1" applyBorder="1" applyAlignment="1">
      <alignment horizontal="left"/>
    </xf>
    <xf numFmtId="0" fontId="14" fillId="0" borderId="1" xfId="2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left" vertical="top"/>
    </xf>
    <xf numFmtId="0" fontId="14" fillId="0" borderId="4" xfId="0" applyNumberFormat="1" applyFont="1" applyBorder="1" applyAlignment="1">
      <alignment horizontal="left" vertical="top"/>
    </xf>
    <xf numFmtId="0" fontId="14" fillId="0" borderId="15" xfId="0" applyNumberFormat="1" applyFont="1" applyBorder="1" applyAlignment="1">
      <alignment horizontal="left" vertical="top"/>
    </xf>
    <xf numFmtId="0" fontId="14" fillId="0" borderId="2" xfId="1" applyNumberFormat="1" applyFont="1" applyBorder="1" applyAlignment="1">
      <alignment vertical="top"/>
    </xf>
    <xf numFmtId="0" fontId="15" fillId="0" borderId="14" xfId="0" applyNumberFormat="1" applyFont="1" applyBorder="1" applyAlignment="1">
      <alignment horizontal="left" vertical="top"/>
    </xf>
    <xf numFmtId="0" fontId="15" fillId="0" borderId="15" xfId="0" applyNumberFormat="1" applyFont="1" applyBorder="1" applyAlignment="1">
      <alignment vertical="top"/>
    </xf>
    <xf numFmtId="0" fontId="15" fillId="0" borderId="4" xfId="0" applyNumberFormat="1" applyFont="1" applyBorder="1" applyAlignment="1">
      <alignment horizontal="left" vertical="top" wrapText="1"/>
    </xf>
    <xf numFmtId="0" fontId="14" fillId="0" borderId="4" xfId="0" applyNumberFormat="1" applyFont="1" applyBorder="1" applyAlignment="1">
      <alignment horizontal="left" vertical="top" wrapText="1"/>
    </xf>
    <xf numFmtId="0" fontId="14" fillId="0" borderId="20" xfId="0" applyNumberFormat="1" applyFont="1" applyBorder="1" applyAlignment="1">
      <alignment horizontal="left" vertical="top" wrapText="1"/>
    </xf>
    <xf numFmtId="0" fontId="15" fillId="0" borderId="21" xfId="1" applyNumberFormat="1" applyFont="1" applyBorder="1" applyAlignment="1">
      <alignment vertical="top"/>
    </xf>
    <xf numFmtId="0" fontId="15" fillId="0" borderId="21" xfId="0" applyNumberFormat="1" applyFont="1" applyBorder="1" applyAlignment="1">
      <alignment vertical="top"/>
    </xf>
    <xf numFmtId="0" fontId="15" fillId="0" borderId="22" xfId="0" applyNumberFormat="1" applyFont="1" applyBorder="1" applyAlignment="1">
      <alignment horizontal="left" vertical="top"/>
    </xf>
    <xf numFmtId="0" fontId="15" fillId="0" borderId="20" xfId="0" applyNumberFormat="1" applyFont="1" applyBorder="1" applyAlignment="1">
      <alignment vertical="top"/>
    </xf>
    <xf numFmtId="0" fontId="15" fillId="0" borderId="16" xfId="0" applyNumberFormat="1" applyFont="1" applyBorder="1" applyAlignment="1">
      <alignment horizontal="left" vertical="top" wrapText="1"/>
    </xf>
    <xf numFmtId="0" fontId="15" fillId="0" borderId="5" xfId="1" applyNumberFormat="1" applyFont="1" applyBorder="1" applyAlignment="1">
      <alignment vertical="top"/>
    </xf>
    <xf numFmtId="0" fontId="15" fillId="0" borderId="5" xfId="0" applyNumberFormat="1" applyFont="1" applyBorder="1" applyAlignment="1">
      <alignment vertical="top"/>
    </xf>
    <xf numFmtId="0" fontId="15" fillId="0" borderId="7" xfId="0" applyNumberFormat="1" applyFont="1" applyBorder="1" applyAlignment="1">
      <alignment horizontal="left" vertical="top"/>
    </xf>
    <xf numFmtId="0" fontId="15" fillId="0" borderId="16" xfId="0" applyNumberFormat="1" applyFont="1" applyBorder="1" applyAlignment="1">
      <alignment horizontal="left" vertical="top"/>
    </xf>
    <xf numFmtId="0" fontId="14" fillId="0" borderId="6" xfId="1" applyNumberFormat="1" applyFont="1" applyBorder="1" applyAlignment="1">
      <alignment vertical="top" wrapText="1"/>
    </xf>
    <xf numFmtId="0" fontId="14" fillId="0" borderId="6" xfId="1" applyNumberFormat="1" applyFont="1" applyBorder="1" applyAlignment="1">
      <alignment horizontal="center" vertical="top"/>
    </xf>
    <xf numFmtId="0" fontId="16" fillId="0" borderId="6" xfId="0" applyNumberFormat="1" applyFont="1" applyBorder="1" applyAlignment="1">
      <alignment horizontal="right" vertical="top"/>
    </xf>
    <xf numFmtId="0" fontId="16" fillId="0" borderId="4" xfId="0" applyNumberFormat="1" applyFont="1" applyBorder="1" applyAlignment="1">
      <alignment horizontal="left" vertical="top"/>
    </xf>
    <xf numFmtId="0" fontId="16" fillId="0" borderId="0" xfId="1" applyNumberFormat="1" applyFont="1" applyAlignment="1">
      <alignment vertical="top"/>
    </xf>
    <xf numFmtId="0" fontId="16" fillId="0" borderId="6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left" vertical="top"/>
    </xf>
    <xf numFmtId="0" fontId="16" fillId="0" borderId="6" xfId="0" applyNumberFormat="1" applyFont="1" applyBorder="1" applyAlignment="1">
      <alignment horizontal="center" vertical="top"/>
    </xf>
    <xf numFmtId="0" fontId="16" fillId="0" borderId="4" xfId="0" applyNumberFormat="1" applyFont="1" applyBorder="1" applyAlignment="1">
      <alignment vertical="top"/>
    </xf>
    <xf numFmtId="0" fontId="15" fillId="0" borderId="15" xfId="0" applyNumberFormat="1" applyFont="1" applyBorder="1" applyAlignment="1">
      <alignment horizontal="left" vertical="top"/>
    </xf>
    <xf numFmtId="0" fontId="22" fillId="0" borderId="6" xfId="0" applyNumberFormat="1" applyFont="1" applyBorder="1" applyAlignment="1">
      <alignment horizontal="right" vertical="top"/>
    </xf>
    <xf numFmtId="0" fontId="22" fillId="0" borderId="6" xfId="1" applyNumberFormat="1" applyFont="1" applyBorder="1" applyAlignment="1">
      <alignment vertical="top"/>
    </xf>
    <xf numFmtId="0" fontId="22" fillId="0" borderId="6" xfId="0" applyNumberFormat="1" applyFont="1" applyBorder="1" applyAlignment="1">
      <alignment vertical="top"/>
    </xf>
    <xf numFmtId="0" fontId="22" fillId="0" borderId="1" xfId="0" applyNumberFormat="1" applyFont="1" applyBorder="1" applyAlignment="1">
      <alignment horizontal="left" vertical="top"/>
    </xf>
    <xf numFmtId="0" fontId="22" fillId="0" borderId="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vertical="top"/>
    </xf>
    <xf numFmtId="0" fontId="15" fillId="0" borderId="0" xfId="1" applyNumberFormat="1" applyFont="1" applyAlignment="1">
      <alignment vertical="top"/>
    </xf>
    <xf numFmtId="0" fontId="26" fillId="0" borderId="6" xfId="0" applyNumberFormat="1" applyFont="1" applyBorder="1" applyAlignment="1">
      <alignment horizontal="right" vertical="top"/>
    </xf>
    <xf numFmtId="0" fontId="14" fillId="0" borderId="0" xfId="1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14" fillId="0" borderId="14" xfId="0" applyNumberFormat="1" applyFont="1" applyBorder="1" applyAlignment="1">
      <alignment horizontal="left" vertical="top"/>
    </xf>
    <xf numFmtId="0" fontId="14" fillId="0" borderId="15" xfId="0" applyNumberFormat="1" applyFont="1" applyBorder="1" applyAlignment="1">
      <alignment vertical="top"/>
    </xf>
    <xf numFmtId="0" fontId="14" fillId="0" borderId="6" xfId="0" applyNumberFormat="1" applyFont="1" applyBorder="1" applyAlignment="1">
      <alignment horizontal="righ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6" xfId="1" applyNumberFormat="1" applyFont="1" applyBorder="1" applyAlignment="1">
      <alignment horizontal="center" vertical="top" wrapText="1"/>
    </xf>
    <xf numFmtId="0" fontId="14" fillId="0" borderId="4" xfId="0" applyNumberFormat="1" applyFont="1" applyBorder="1" applyAlignment="1">
      <alignment vertical="top" wrapText="1"/>
    </xf>
    <xf numFmtId="0" fontId="15" fillId="0" borderId="6" xfId="0" applyNumberFormat="1" applyFont="1" applyBorder="1" applyAlignment="1">
      <alignment horizontal="right" vertical="top" wrapText="1"/>
    </xf>
    <xf numFmtId="0" fontId="15" fillId="0" borderId="1" xfId="0" applyNumberFormat="1" applyFont="1" applyBorder="1" applyAlignment="1">
      <alignment horizontal="center" vertical="top"/>
    </xf>
    <xf numFmtId="0" fontId="15" fillId="0" borderId="0" xfId="0" applyNumberFormat="1" applyFont="1" applyAlignment="1">
      <alignment horizontal="right" vertical="top"/>
    </xf>
    <xf numFmtId="0" fontId="15" fillId="0" borderId="0" xfId="0" applyNumberFormat="1" applyFont="1" applyAlignment="1">
      <alignment vertical="top"/>
    </xf>
    <xf numFmtId="0" fontId="15" fillId="0" borderId="0" xfId="0" applyNumberFormat="1" applyFont="1" applyAlignment="1">
      <alignment horizontal="center" vertical="top"/>
    </xf>
    <xf numFmtId="0" fontId="29" fillId="0" borderId="0" xfId="0" applyNumberFormat="1" applyFont="1" applyAlignment="1">
      <alignment horizontal="center"/>
    </xf>
    <xf numFmtId="0" fontId="9" fillId="0" borderId="6" xfId="3" applyNumberFormat="1" applyFont="1" applyFill="1" applyBorder="1" applyAlignment="1">
      <alignment horizontal="center"/>
    </xf>
    <xf numFmtId="0" fontId="9" fillId="0" borderId="6" xfId="3" applyNumberFormat="1" applyFont="1" applyFill="1" applyBorder="1"/>
    <xf numFmtId="0" fontId="29" fillId="0" borderId="6" xfId="0" applyNumberFormat="1" applyFont="1" applyBorder="1" applyAlignment="1">
      <alignment horizontal="center"/>
    </xf>
    <xf numFmtId="0" fontId="29" fillId="3" borderId="2" xfId="0" applyNumberFormat="1" applyFont="1" applyFill="1" applyBorder="1" applyAlignment="1">
      <alignment horizontal="center"/>
    </xf>
    <xf numFmtId="0" fontId="31" fillId="6" borderId="6" xfId="0" applyNumberFormat="1" applyFont="1" applyFill="1" applyBorder="1" applyAlignment="1">
      <alignment horizontal="center" wrapText="1"/>
    </xf>
    <xf numFmtId="0" fontId="29" fillId="0" borderId="0" xfId="0" applyNumberFormat="1" applyFont="1"/>
    <xf numFmtId="0" fontId="31" fillId="6" borderId="6" xfId="0" applyNumberFormat="1" applyFont="1" applyFill="1" applyBorder="1" applyAlignment="1">
      <alignment horizontal="center"/>
    </xf>
    <xf numFmtId="0" fontId="29" fillId="0" borderId="6" xfId="0" applyNumberFormat="1" applyFont="1" applyBorder="1"/>
    <xf numFmtId="0" fontId="29" fillId="3" borderId="2" xfId="0" applyNumberFormat="1" applyFont="1" applyFill="1" applyBorder="1"/>
    <xf numFmtId="0" fontId="9" fillId="0" borderId="6" xfId="0" applyNumberFormat="1" applyFont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4" fillId="6" borderId="22" xfId="0" applyNumberFormat="1" applyFont="1" applyFill="1" applyBorder="1" applyAlignment="1">
      <alignment horizontal="center" wrapText="1"/>
    </xf>
    <xf numFmtId="0" fontId="0" fillId="9" borderId="0" xfId="0" applyNumberFormat="1" applyFill="1"/>
    <xf numFmtId="0" fontId="0" fillId="9" borderId="6" xfId="0" applyNumberFormat="1" applyFill="1" applyBorder="1"/>
    <xf numFmtId="0" fontId="0" fillId="0" borderId="0" xfId="0" applyNumberFormat="1" applyFill="1"/>
    <xf numFmtId="0" fontId="0" fillId="0" borderId="6" xfId="0" applyNumberFormat="1" applyFill="1" applyBorder="1" applyAlignment="1">
      <alignment horizontal="center"/>
    </xf>
    <xf numFmtId="0" fontId="1" fillId="0" borderId="6" xfId="1" applyNumberFormat="1" applyFont="1" applyFill="1" applyBorder="1"/>
    <xf numFmtId="0" fontId="0" fillId="0" borderId="0" xfId="0" applyNumberFormat="1" applyFill="1" applyAlignment="1">
      <alignment vertical="top"/>
    </xf>
    <xf numFmtId="0" fontId="2" fillId="0" borderId="6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Font="1"/>
    <xf numFmtId="1" fontId="4" fillId="6" borderId="6" xfId="0" applyNumberFormat="1" applyFont="1" applyFill="1" applyBorder="1" applyAlignment="1">
      <alignment horizontal="center" wrapText="1"/>
    </xf>
    <xf numFmtId="1" fontId="3" fillId="6" borderId="6" xfId="0" applyNumberFormat="1" applyFont="1" applyFill="1" applyBorder="1" applyAlignment="1">
      <alignment horizontal="center" wrapText="1"/>
    </xf>
    <xf numFmtId="1" fontId="4" fillId="6" borderId="6" xfId="0" applyNumberFormat="1" applyFont="1" applyFill="1" applyBorder="1" applyAlignment="1">
      <alignment horizontal="center"/>
    </xf>
    <xf numFmtId="1" fontId="4" fillId="6" borderId="6" xfId="0" applyNumberFormat="1" applyFont="1" applyFill="1" applyBorder="1" applyAlignment="1"/>
    <xf numFmtId="1" fontId="0" fillId="9" borderId="6" xfId="0" applyNumberFormat="1" applyFill="1" applyBorder="1" applyAlignment="1">
      <alignment horizontal="center"/>
    </xf>
    <xf numFmtId="1" fontId="28" fillId="9" borderId="6" xfId="0" applyNumberFormat="1" applyFont="1" applyFill="1" applyBorder="1"/>
    <xf numFmtId="1" fontId="0" fillId="9" borderId="6" xfId="0" applyNumberFormat="1" applyFill="1" applyBorder="1" applyAlignment="1">
      <alignment horizontal="left" vertical="top" wrapText="1"/>
    </xf>
    <xf numFmtId="1" fontId="0" fillId="9" borderId="6" xfId="0" applyNumberFormat="1" applyFill="1" applyBorder="1"/>
    <xf numFmtId="1" fontId="1" fillId="9" borderId="6" xfId="1" applyNumberFormat="1" applyFont="1" applyFill="1" applyBorder="1"/>
    <xf numFmtId="1" fontId="0" fillId="9" borderId="0" xfId="0" applyNumberFormat="1" applyFill="1"/>
    <xf numFmtId="1" fontId="0" fillId="0" borderId="6" xfId="0" applyNumberFormat="1" applyFill="1" applyBorder="1" applyAlignment="1">
      <alignment horizontal="center"/>
    </xf>
    <xf numFmtId="1" fontId="28" fillId="0" borderId="6" xfId="0" applyNumberFormat="1" applyFont="1" applyFill="1" applyBorder="1"/>
    <xf numFmtId="1" fontId="0" fillId="0" borderId="6" xfId="0" applyNumberFormat="1" applyFill="1" applyBorder="1" applyAlignment="1">
      <alignment horizontal="left" vertical="top" wrapText="1"/>
    </xf>
    <xf numFmtId="1" fontId="1" fillId="0" borderId="6" xfId="1" applyNumberFormat="1" applyFont="1" applyFill="1" applyBorder="1"/>
    <xf numFmtId="1" fontId="43" fillId="0" borderId="6" xfId="0" applyNumberFormat="1" applyFont="1" applyBorder="1" applyAlignment="1">
      <alignment vertical="top"/>
    </xf>
    <xf numFmtId="1" fontId="0" fillId="0" borderId="0" xfId="0" applyNumberFormat="1" applyFill="1"/>
    <xf numFmtId="1" fontId="1" fillId="0" borderId="6" xfId="0" applyNumberFormat="1" applyFont="1" applyFill="1" applyBorder="1"/>
    <xf numFmtId="1" fontId="28" fillId="0" borderId="6" xfId="0" applyNumberFormat="1" applyFont="1" applyFill="1" applyBorder="1" applyAlignment="1"/>
    <xf numFmtId="1" fontId="0" fillId="0" borderId="6" xfId="0" applyNumberFormat="1" applyFill="1" applyBorder="1" applyAlignment="1">
      <alignment vertical="top"/>
    </xf>
    <xf numFmtId="1" fontId="0" fillId="0" borderId="6" xfId="0" applyNumberFormat="1" applyFill="1" applyBorder="1" applyAlignment="1"/>
    <xf numFmtId="1" fontId="44" fillId="0" borderId="6" xfId="0" applyNumberFormat="1" applyFont="1" applyFill="1" applyBorder="1"/>
    <xf numFmtId="1" fontId="8" fillId="0" borderId="6" xfId="1" applyNumberFormat="1" applyFont="1" applyBorder="1"/>
    <xf numFmtId="1" fontId="9" fillId="0" borderId="6" xfId="1" applyNumberFormat="1" applyFont="1" applyFill="1" applyBorder="1"/>
    <xf numFmtId="1" fontId="9" fillId="0" borderId="6" xfId="1" applyNumberFormat="1" applyFont="1" applyBorder="1"/>
    <xf numFmtId="1" fontId="11" fillId="0" borderId="6" xfId="1" applyNumberFormat="1" applyFont="1" applyBorder="1"/>
    <xf numFmtId="1" fontId="12" fillId="0" borderId="6" xfId="1" applyNumberFormat="1" applyFont="1" applyBorder="1"/>
    <xf numFmtId="1" fontId="9" fillId="0" borderId="0" xfId="0" applyNumberFormat="1" applyFont="1"/>
    <xf numFmtId="1" fontId="34" fillId="3" borderId="0" xfId="0" applyNumberFormat="1" applyFont="1" applyFill="1"/>
    <xf numFmtId="1" fontId="34" fillId="8" borderId="0" xfId="0" applyNumberFormat="1" applyFont="1" applyFill="1"/>
    <xf numFmtId="1" fontId="33" fillId="3" borderId="6" xfId="0" applyNumberFormat="1" applyFont="1" applyFill="1" applyBorder="1" applyAlignment="1">
      <alignment horizontal="center"/>
    </xf>
    <xf numFmtId="1" fontId="33" fillId="3" borderId="6" xfId="2" applyNumberFormat="1" applyFont="1" applyFill="1" applyBorder="1" applyAlignment="1">
      <alignment horizontal="center"/>
    </xf>
    <xf numFmtId="1" fontId="33" fillId="3" borderId="6" xfId="0" applyNumberFormat="1" applyFont="1" applyFill="1" applyBorder="1" applyAlignment="1"/>
    <xf numFmtId="1" fontId="33" fillId="3" borderId="6" xfId="1" applyNumberFormat="1" applyFont="1" applyFill="1" applyBorder="1" applyAlignment="1">
      <alignment horizontal="center" wrapText="1"/>
    </xf>
    <xf numFmtId="1" fontId="25" fillId="0" borderId="6" xfId="0" applyNumberFormat="1" applyFont="1" applyBorder="1"/>
    <xf numFmtId="1" fontId="35" fillId="3" borderId="6" xfId="0" applyNumberFormat="1" applyFont="1" applyFill="1" applyBorder="1"/>
    <xf numFmtId="1" fontId="33" fillId="3" borderId="6" xfId="0" applyNumberFormat="1" applyFont="1" applyFill="1" applyBorder="1" applyAlignment="1">
      <alignment wrapText="1"/>
    </xf>
    <xf numFmtId="1" fontId="33" fillId="3" borderId="6" xfId="0" applyNumberFormat="1" applyFont="1" applyFill="1" applyBorder="1"/>
    <xf numFmtId="1" fontId="33" fillId="3" borderId="6" xfId="0" applyNumberFormat="1" applyFont="1" applyFill="1" applyBorder="1" applyAlignment="1">
      <alignment horizontal="right" wrapText="1"/>
    </xf>
    <xf numFmtId="1" fontId="36" fillId="3" borderId="6" xfId="0" applyNumberFormat="1" applyFont="1" applyFill="1" applyBorder="1" applyAlignment="1">
      <alignment vertical="top" wrapText="1"/>
    </xf>
    <xf numFmtId="1" fontId="34" fillId="0" borderId="0" xfId="0" applyNumberFormat="1" applyFont="1"/>
    <xf numFmtId="1" fontId="33" fillId="3" borderId="6" xfId="1" applyNumberFormat="1" applyFont="1" applyFill="1" applyBorder="1" applyAlignment="1">
      <alignment horizontal="right" vertical="top" wrapText="1"/>
    </xf>
    <xf numFmtId="1" fontId="37" fillId="3" borderId="6" xfId="0" applyNumberFormat="1" applyFont="1" applyFill="1" applyBorder="1" applyAlignment="1">
      <alignment horizontal="right" vertical="center" wrapText="1"/>
    </xf>
    <xf numFmtId="1" fontId="37" fillId="3" borderId="6" xfId="0" applyNumberFormat="1" applyFont="1" applyFill="1" applyBorder="1" applyAlignment="1">
      <alignment vertical="center" wrapText="1"/>
    </xf>
    <xf numFmtId="1" fontId="33" fillId="3" borderId="6" xfId="0" applyNumberFormat="1" applyFont="1" applyFill="1" applyBorder="1" applyAlignment="1">
      <alignment horizontal="right"/>
    </xf>
    <xf numFmtId="1" fontId="33" fillId="3" borderId="6" xfId="0" applyNumberFormat="1" applyFont="1" applyFill="1" applyBorder="1" applyAlignment="1">
      <alignment horizontal="left"/>
    </xf>
    <xf numFmtId="1" fontId="33" fillId="3" borderId="6" xfId="0" applyNumberFormat="1" applyFont="1" applyFill="1" applyBorder="1" applyAlignment="1">
      <alignment horizontal="left" vertical="center" wrapText="1"/>
    </xf>
    <xf numFmtId="1" fontId="33" fillId="3" borderId="6" xfId="0" applyNumberFormat="1" applyFont="1" applyFill="1" applyBorder="1" applyAlignment="1">
      <alignment horizontal="right" vertical="center" wrapText="1"/>
    </xf>
    <xf numFmtId="1" fontId="38" fillId="0" borderId="6" xfId="0" applyNumberFormat="1" applyFont="1" applyFill="1" applyBorder="1" applyAlignment="1">
      <alignment wrapText="1"/>
    </xf>
    <xf numFmtId="1" fontId="38" fillId="0" borderId="4" xfId="0" applyNumberFormat="1" applyFont="1" applyFill="1" applyBorder="1" applyAlignment="1">
      <alignment wrapText="1"/>
    </xf>
    <xf numFmtId="1" fontId="38" fillId="0" borderId="6" xfId="0" applyNumberFormat="1" applyFont="1" applyFill="1" applyBorder="1"/>
    <xf numFmtId="1" fontId="38" fillId="0" borderId="6" xfId="0" applyNumberFormat="1" applyFont="1" applyFill="1" applyBorder="1" applyAlignment="1">
      <alignment horizontal="right" wrapText="1"/>
    </xf>
    <xf numFmtId="1" fontId="38" fillId="0" borderId="6" xfId="1" applyNumberFormat="1" applyFont="1" applyFill="1" applyBorder="1" applyAlignment="1">
      <alignment wrapText="1"/>
    </xf>
    <xf numFmtId="1" fontId="34" fillId="0" borderId="0" xfId="0" applyNumberFormat="1" applyFont="1" applyAlignment="1">
      <alignment horizontal="center"/>
    </xf>
    <xf numFmtId="1" fontId="34" fillId="0" borderId="0" xfId="0" applyNumberFormat="1" applyFont="1" applyFill="1" applyAlignment="1">
      <alignment wrapText="1"/>
    </xf>
    <xf numFmtId="0" fontId="29" fillId="0" borderId="0" xfId="0" applyNumberFormat="1" applyFont="1" applyAlignment="1">
      <alignment horizontal="left" vertical="top"/>
    </xf>
    <xf numFmtId="0" fontId="30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left" vertical="top"/>
    </xf>
    <xf numFmtId="0" fontId="30" fillId="0" borderId="0" xfId="0" applyNumberFormat="1" applyFont="1" applyAlignment="1">
      <alignment horizontal="left" vertical="top"/>
    </xf>
    <xf numFmtId="0" fontId="30" fillId="0" borderId="0" xfId="0" applyNumberFormat="1" applyFont="1"/>
    <xf numFmtId="0" fontId="9" fillId="0" borderId="6" xfId="0" applyNumberFormat="1" applyFont="1" applyBorder="1" applyAlignment="1">
      <alignment horizontal="left" vertical="top"/>
    </xf>
    <xf numFmtId="0" fontId="9" fillId="0" borderId="4" xfId="0" applyNumberFormat="1" applyFont="1" applyFill="1" applyBorder="1" applyAlignment="1">
      <alignment wrapText="1"/>
    </xf>
    <xf numFmtId="0" fontId="9" fillId="0" borderId="6" xfId="0" applyNumberFormat="1" applyFont="1" applyFill="1" applyBorder="1"/>
    <xf numFmtId="0" fontId="9" fillId="0" borderId="6" xfId="1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left" vertical="top"/>
    </xf>
    <xf numFmtId="0" fontId="29" fillId="0" borderId="6" xfId="0" applyNumberFormat="1" applyFont="1" applyBorder="1" applyAlignment="1">
      <alignment horizontal="left" vertical="top"/>
    </xf>
    <xf numFmtId="0" fontId="29" fillId="0" borderId="6" xfId="0" applyNumberFormat="1" applyFont="1" applyBorder="1" applyAlignment="1">
      <alignment wrapText="1"/>
    </xf>
    <xf numFmtId="0" fontId="29" fillId="3" borderId="6" xfId="0" applyNumberFormat="1" applyFont="1" applyFill="1" applyBorder="1" applyAlignment="1">
      <alignment wrapText="1"/>
    </xf>
    <xf numFmtId="0" fontId="29" fillId="3" borderId="5" xfId="0" applyNumberFormat="1" applyFont="1" applyFill="1" applyBorder="1" applyAlignment="1">
      <alignment wrapText="1"/>
    </xf>
    <xf numFmtId="0" fontId="29" fillId="3" borderId="2" xfId="0" applyNumberFormat="1" applyFont="1" applyFill="1" applyBorder="1" applyAlignment="1">
      <alignment wrapText="1"/>
    </xf>
    <xf numFmtId="0" fontId="29" fillId="0" borderId="0" xfId="0" applyNumberFormat="1" applyFont="1" applyAlignment="1">
      <alignment horizontal="left" vertical="top" wrapText="1"/>
    </xf>
    <xf numFmtId="0" fontId="29" fillId="3" borderId="6" xfId="0" applyNumberFormat="1" applyFont="1" applyFill="1" applyBorder="1" applyAlignment="1"/>
    <xf numFmtId="0" fontId="29" fillId="0" borderId="6" xfId="0" applyNumberFormat="1" applyFont="1" applyBorder="1" applyAlignment="1">
      <alignment horizontal="left" vertical="top" wrapText="1"/>
    </xf>
    <xf numFmtId="0" fontId="29" fillId="0" borderId="6" xfId="0" applyNumberFormat="1" applyFont="1" applyBorder="1" applyAlignment="1"/>
    <xf numFmtId="0" fontId="29" fillId="0" borderId="6" xfId="0" applyNumberFormat="1" applyFont="1" applyBorder="1" applyAlignment="1">
      <alignment horizontal="left" wrapText="1"/>
    </xf>
    <xf numFmtId="0" fontId="29" fillId="3" borderId="6" xfId="0" applyNumberFormat="1" applyFont="1" applyFill="1" applyBorder="1" applyAlignment="1">
      <alignment horizontal="left" wrapText="1"/>
    </xf>
    <xf numFmtId="0" fontId="29" fillId="0" borderId="0" xfId="0" applyNumberFormat="1" applyFont="1" applyAlignment="1">
      <alignment wrapText="1"/>
    </xf>
    <xf numFmtId="0" fontId="0" fillId="3" borderId="6" xfId="0" applyNumberFormat="1" applyFill="1" applyBorder="1"/>
    <xf numFmtId="0" fontId="4" fillId="3" borderId="6" xfId="1" applyNumberFormat="1" applyFont="1" applyFill="1" applyBorder="1" applyAlignment="1">
      <alignment horizontal="center" wrapText="1"/>
    </xf>
    <xf numFmtId="0" fontId="0" fillId="0" borderId="0" xfId="0" applyNumberFormat="1" applyBorder="1" applyAlignment="1"/>
    <xf numFmtId="0" fontId="0" fillId="0" borderId="0" xfId="0" applyNumberFormat="1" applyBorder="1"/>
    <xf numFmtId="0" fontId="2" fillId="3" borderId="6" xfId="0" applyNumberFormat="1" applyFont="1" applyFill="1" applyBorder="1"/>
    <xf numFmtId="0" fontId="4" fillId="3" borderId="6" xfId="0" applyNumberFormat="1" applyFont="1" applyFill="1" applyBorder="1" applyAlignment="1">
      <alignment wrapText="1"/>
    </xf>
    <xf numFmtId="0" fontId="4" fillId="3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wrapText="1"/>
    </xf>
    <xf numFmtId="0" fontId="27" fillId="0" borderId="6" xfId="0" applyNumberFormat="1" applyFont="1" applyBorder="1"/>
    <xf numFmtId="0" fontId="0" fillId="3" borderId="6" xfId="0" applyNumberFormat="1" applyFill="1" applyBorder="1" applyAlignment="1">
      <alignment wrapText="1"/>
    </xf>
    <xf numFmtId="0" fontId="0" fillId="3" borderId="6" xfId="0" applyNumberFormat="1" applyFill="1" applyBorder="1" applyAlignment="1"/>
    <xf numFmtId="0" fontId="0" fillId="3" borderId="6" xfId="1" applyNumberFormat="1" applyFont="1" applyFill="1" applyBorder="1"/>
    <xf numFmtId="0" fontId="0" fillId="3" borderId="6" xfId="1" applyNumberFormat="1" applyFont="1" applyFill="1" applyBorder="1" applyAlignment="1">
      <alignment horizontal="left"/>
    </xf>
    <xf numFmtId="0" fontId="28" fillId="3" borderId="6" xfId="0" applyNumberFormat="1" applyFont="1" applyFill="1" applyBorder="1"/>
    <xf numFmtId="0" fontId="0" fillId="0" borderId="6" xfId="0" applyNumberFormat="1" applyBorder="1"/>
    <xf numFmtId="0" fontId="0" fillId="3" borderId="6" xfId="0" applyNumberFormat="1" applyFont="1" applyFill="1" applyBorder="1"/>
    <xf numFmtId="0" fontId="0" fillId="0" borderId="4" xfId="0" applyNumberFormat="1" applyBorder="1"/>
    <xf numFmtId="0" fontId="0" fillId="0" borderId="22" xfId="0" applyNumberFormat="1" applyBorder="1"/>
    <xf numFmtId="0" fontId="0" fillId="3" borderId="6" xfId="0" applyNumberFormat="1" applyFill="1" applyBorder="1" applyAlignment="1">
      <alignment vertical="top" wrapText="1"/>
    </xf>
    <xf numFmtId="0" fontId="0" fillId="3" borderId="6" xfId="1" applyNumberFormat="1" applyFont="1" applyFill="1" applyBorder="1" applyAlignment="1">
      <alignment horizontal="right" vertical="top" wrapText="1"/>
    </xf>
    <xf numFmtId="0" fontId="3" fillId="3" borderId="6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left"/>
    </xf>
    <xf numFmtId="0" fontId="2" fillId="3" borderId="6" xfId="1" applyNumberFormat="1" applyFont="1" applyFill="1" applyBorder="1"/>
    <xf numFmtId="0" fontId="2" fillId="3" borderId="6" xfId="0" applyNumberFormat="1" applyFont="1" applyFill="1" applyBorder="1" applyAlignment="1"/>
    <xf numFmtId="0" fontId="0" fillId="0" borderId="6" xfId="1" applyNumberFormat="1" applyFont="1" applyBorder="1"/>
    <xf numFmtId="0" fontId="0" fillId="0" borderId="0" xfId="1" applyNumberFormat="1" applyFont="1"/>
    <xf numFmtId="0" fontId="0" fillId="3" borderId="0" xfId="0" applyNumberFormat="1" applyFill="1"/>
    <xf numFmtId="0" fontId="0" fillId="5" borderId="0" xfId="0" applyNumberFormat="1" applyFill="1"/>
    <xf numFmtId="1" fontId="0" fillId="9" borderId="6" xfId="0" applyNumberFormat="1" applyFont="1" applyFill="1" applyBorder="1" applyAlignment="1">
      <alignment vertical="top"/>
    </xf>
    <xf numFmtId="1" fontId="0" fillId="0" borderId="6" xfId="0" applyNumberFormat="1" applyFont="1" applyBorder="1" applyAlignment="1">
      <alignment vertical="top"/>
    </xf>
    <xf numFmtId="0" fontId="0" fillId="0" borderId="6" xfId="0" applyNumberFormat="1" applyFont="1" applyFill="1" applyBorder="1"/>
    <xf numFmtId="0" fontId="0" fillId="3" borderId="6" xfId="0" applyFont="1" applyFill="1" applyBorder="1" applyAlignment="1"/>
    <xf numFmtId="9" fontId="0" fillId="0" borderId="6" xfId="2" applyFont="1" applyBorder="1" applyAlignment="1"/>
    <xf numFmtId="0" fontId="4" fillId="6" borderId="6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9" fontId="4" fillId="6" borderId="6" xfId="2" applyFont="1" applyFill="1" applyBorder="1" applyAlignment="1"/>
    <xf numFmtId="9" fontId="4" fillId="6" borderId="6" xfId="2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8" fillId="0" borderId="6" xfId="0" applyFont="1" applyBorder="1" applyAlignment="1"/>
    <xf numFmtId="0" fontId="0" fillId="7" borderId="6" xfId="0" applyFill="1" applyBorder="1" applyAlignment="1"/>
    <xf numFmtId="0" fontId="9" fillId="0" borderId="6" xfId="0" applyFont="1" applyBorder="1" applyAlignment="1">
      <alignment vertical="top"/>
    </xf>
    <xf numFmtId="3" fontId="0" fillId="0" borderId="21" xfId="0" applyNumberFormat="1" applyFill="1" applyBorder="1" applyAlignment="1"/>
    <xf numFmtId="3" fontId="0" fillId="0" borderId="6" xfId="0" applyNumberFormat="1" applyFont="1" applyFill="1" applyBorder="1" applyAlignment="1"/>
    <xf numFmtId="164" fontId="9" fillId="0" borderId="6" xfId="1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33" fillId="0" borderId="6" xfId="0" applyFont="1" applyBorder="1" applyAlignment="1">
      <alignment vertical="top"/>
    </xf>
    <xf numFmtId="0" fontId="9" fillId="0" borderId="21" xfId="0" applyFont="1" applyFill="1" applyBorder="1" applyAlignment="1">
      <alignment vertical="top"/>
    </xf>
    <xf numFmtId="3" fontId="0" fillId="0" borderId="6" xfId="0" applyNumberFormat="1" applyFill="1" applyBorder="1" applyAlignment="1"/>
    <xf numFmtId="0" fontId="11" fillId="0" borderId="6" xfId="0" applyFont="1" applyFill="1" applyBorder="1" applyAlignment="1">
      <alignment vertical="center"/>
    </xf>
    <xf numFmtId="0" fontId="39" fillId="7" borderId="6" xfId="0" applyFont="1" applyFill="1" applyBorder="1" applyAlignment="1"/>
    <xf numFmtId="164" fontId="39" fillId="0" borderId="6" xfId="1" applyNumberFormat="1" applyFont="1" applyBorder="1" applyAlignment="1"/>
    <xf numFmtId="0" fontId="0" fillId="0" borderId="23" xfId="0" applyBorder="1" applyAlignment="1"/>
    <xf numFmtId="0" fontId="0" fillId="0" borderId="3" xfId="0" applyBorder="1" applyAlignment="1"/>
    <xf numFmtId="0" fontId="28" fillId="7" borderId="6" xfId="0" applyFont="1" applyFill="1" applyBorder="1" applyAlignment="1"/>
    <xf numFmtId="0" fontId="41" fillId="7" borderId="6" xfId="0" applyFont="1" applyFill="1" applyBorder="1" applyAlignment="1"/>
    <xf numFmtId="0" fontId="0" fillId="7" borderId="3" xfId="0" applyFill="1" applyBorder="1" applyAlignment="1"/>
    <xf numFmtId="3" fontId="41" fillId="7" borderId="6" xfId="0" applyNumberFormat="1" applyFont="1" applyFill="1" applyBorder="1" applyAlignment="1"/>
    <xf numFmtId="0" fontId="0" fillId="7" borderId="6" xfId="0" applyFont="1" applyFill="1" applyBorder="1" applyAlignment="1"/>
    <xf numFmtId="0" fontId="42" fillId="7" borderId="6" xfId="0" applyFont="1" applyFill="1" applyBorder="1" applyAlignment="1"/>
    <xf numFmtId="9" fontId="0" fillId="7" borderId="6" xfId="2" applyFont="1" applyFill="1" applyBorder="1" applyAlignment="1"/>
    <xf numFmtId="0" fontId="41" fillId="0" borderId="3" xfId="0" applyFont="1" applyBorder="1" applyAlignment="1"/>
    <xf numFmtId="0" fontId="41" fillId="0" borderId="23" xfId="0" applyFont="1" applyBorder="1" applyAlignment="1"/>
    <xf numFmtId="0" fontId="0" fillId="7" borderId="23" xfId="0" applyFill="1" applyBorder="1" applyAlignment="1"/>
    <xf numFmtId="3" fontId="0" fillId="7" borderId="6" xfId="0" applyNumberFormat="1" applyFill="1" applyBorder="1" applyAlignment="1"/>
    <xf numFmtId="0" fontId="28" fillId="7" borderId="0" xfId="0" applyFont="1" applyFill="1" applyAlignment="1"/>
    <xf numFmtId="0" fontId="28" fillId="0" borderId="0" xfId="0" applyFont="1" applyAlignment="1"/>
    <xf numFmtId="164" fontId="0" fillId="0" borderId="0" xfId="1" applyNumberFormat="1" applyFont="1" applyBorder="1" applyAlignment="1"/>
    <xf numFmtId="0" fontId="0" fillId="3" borderId="0" xfId="0" applyFont="1" applyFill="1" applyAlignment="1"/>
    <xf numFmtId="9" fontId="0" fillId="0" borderId="0" xfId="2" applyFont="1" applyAlignment="1"/>
    <xf numFmtId="0" fontId="0" fillId="0" borderId="21" xfId="0" applyBorder="1" applyAlignment="1"/>
    <xf numFmtId="3" fontId="0" fillId="0" borderId="0" xfId="0" applyNumberFormat="1" applyFill="1" applyBorder="1" applyAlignment="1"/>
    <xf numFmtId="0" fontId="31" fillId="0" borderId="6" xfId="0" applyFont="1" applyBorder="1" applyAlignment="1">
      <alignment horizontal="center" vertical="center" wrapText="1"/>
    </xf>
    <xf numFmtId="3" fontId="4" fillId="8" borderId="6" xfId="0" applyNumberFormat="1" applyFont="1" applyFill="1" applyBorder="1" applyAlignment="1">
      <alignment horizontal="right" wrapText="1"/>
    </xf>
    <xf numFmtId="0" fontId="4" fillId="8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4" fillId="8" borderId="6" xfId="0" applyFont="1" applyFill="1" applyBorder="1" applyAlignment="1">
      <alignment horizontal="right" vertical="top" wrapText="1"/>
    </xf>
    <xf numFmtId="0" fontId="52" fillId="8" borderId="0" xfId="0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0" fillId="0" borderId="6" xfId="0" applyFill="1" applyBorder="1" applyAlignment="1">
      <alignment horizontal="right" vertical="top"/>
    </xf>
    <xf numFmtId="0" fontId="0" fillId="0" borderId="6" xfId="0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 vertical="center" wrapText="1"/>
    </xf>
    <xf numFmtId="3" fontId="0" fillId="3" borderId="6" xfId="0" applyNumberFormat="1" applyFill="1" applyBorder="1" applyAlignment="1">
      <alignment horizontal="right" vertical="top"/>
    </xf>
    <xf numFmtId="0" fontId="0" fillId="3" borderId="6" xfId="0" applyFill="1" applyBorder="1" applyAlignment="1">
      <alignment horizontal="right" vertical="top"/>
    </xf>
    <xf numFmtId="3" fontId="53" fillId="3" borderId="0" xfId="0" applyNumberFormat="1" applyFont="1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2" fillId="0" borderId="6" xfId="0" applyFont="1" applyBorder="1" applyAlignment="1">
      <alignment horizontal="right"/>
    </xf>
    <xf numFmtId="0" fontId="54" fillId="0" borderId="6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6" xfId="0" applyFont="1" applyFill="1" applyBorder="1" applyAlignment="1">
      <alignment horizontal="right" wrapText="1"/>
    </xf>
    <xf numFmtId="3" fontId="0" fillId="0" borderId="6" xfId="1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 vertical="top"/>
    </xf>
    <xf numFmtId="1" fontId="4" fillId="8" borderId="6" xfId="0" applyNumberFormat="1" applyFont="1" applyFill="1" applyBorder="1" applyAlignment="1">
      <alignment horizontal="right"/>
    </xf>
    <xf numFmtId="1" fontId="0" fillId="3" borderId="6" xfId="0" applyNumberFormat="1" applyFill="1" applyBorder="1" applyAlignment="1">
      <alignment horizontal="right"/>
    </xf>
    <xf numFmtId="1" fontId="4" fillId="3" borderId="6" xfId="0" applyNumberFormat="1" applyFont="1" applyFill="1" applyBorder="1" applyAlignment="1">
      <alignment horizontal="right"/>
    </xf>
    <xf numFmtId="1" fontId="0" fillId="3" borderId="6" xfId="1" applyNumberFormat="1" applyFont="1" applyFill="1" applyBorder="1" applyAlignment="1">
      <alignment horizontal="right"/>
    </xf>
    <xf numFmtId="1" fontId="1" fillId="3" borderId="6" xfId="1" applyNumberFormat="1" applyFont="1" applyFill="1" applyBorder="1" applyAlignment="1">
      <alignment horizontal="right"/>
    </xf>
    <xf numFmtId="1" fontId="1" fillId="3" borderId="6" xfId="1" applyNumberFormat="1" applyFont="1" applyFill="1" applyBorder="1" applyAlignment="1">
      <alignment horizontal="right" vertical="top"/>
    </xf>
    <xf numFmtId="1" fontId="9" fillId="3" borderId="6" xfId="1" applyNumberFormat="1" applyFont="1" applyFill="1" applyBorder="1" applyAlignment="1">
      <alignment horizontal="right" vertical="top"/>
    </xf>
    <xf numFmtId="1" fontId="0" fillId="3" borderId="6" xfId="0" applyNumberFormat="1" applyFill="1" applyBorder="1" applyAlignment="1">
      <alignment horizontal="right" vertical="top"/>
    </xf>
    <xf numFmtId="1" fontId="0" fillId="0" borderId="6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4" fillId="0" borderId="6" xfId="1" applyNumberFormat="1" applyFont="1" applyBorder="1" applyAlignment="1">
      <alignment horizontal="right" wrapText="1"/>
    </xf>
    <xf numFmtId="1" fontId="1" fillId="0" borderId="6" xfId="1" applyNumberFormat="1" applyFont="1" applyFill="1" applyBorder="1" applyAlignment="1">
      <alignment horizontal="right"/>
    </xf>
    <xf numFmtId="1" fontId="0" fillId="0" borderId="6" xfId="1" applyNumberFormat="1" applyFont="1" applyBorder="1" applyAlignment="1">
      <alignment horizontal="right"/>
    </xf>
    <xf numFmtId="1" fontId="0" fillId="0" borderId="6" xfId="1" applyNumberFormat="1" applyFont="1" applyBorder="1" applyAlignment="1">
      <alignment horizontal="right" vertical="top"/>
    </xf>
    <xf numFmtId="1" fontId="9" fillId="0" borderId="6" xfId="1" applyNumberFormat="1" applyFont="1" applyFill="1" applyBorder="1" applyAlignment="1">
      <alignment horizontal="right"/>
    </xf>
    <xf numFmtId="1" fontId="0" fillId="0" borderId="0" xfId="1" applyNumberFormat="1" applyFont="1" applyBorder="1" applyAlignment="1">
      <alignment horizontal="right"/>
    </xf>
    <xf numFmtId="0" fontId="4" fillId="8" borderId="6" xfId="2" applyNumberFormat="1" applyFont="1" applyFill="1" applyBorder="1" applyAlignment="1">
      <alignment horizontal="right"/>
    </xf>
    <xf numFmtId="0" fontId="4" fillId="8" borderId="6" xfId="2" applyNumberFormat="1" applyFont="1" applyFill="1" applyBorder="1" applyAlignment="1">
      <alignment horizontal="right" wrapText="1"/>
    </xf>
    <xf numFmtId="0" fontId="0" fillId="0" borderId="6" xfId="2" applyNumberFormat="1" applyFont="1" applyBorder="1" applyAlignment="1">
      <alignment horizontal="right"/>
    </xf>
    <xf numFmtId="0" fontId="4" fillId="0" borderId="6" xfId="2" applyNumberFormat="1" applyFont="1" applyBorder="1" applyAlignment="1">
      <alignment horizontal="right"/>
    </xf>
    <xf numFmtId="0" fontId="4" fillId="0" borderId="6" xfId="2" applyNumberFormat="1" applyFont="1" applyBorder="1" applyAlignment="1">
      <alignment horizontal="right" wrapText="1"/>
    </xf>
    <xf numFmtId="0" fontId="2" fillId="0" borderId="6" xfId="2" applyNumberFormat="1" applyFont="1" applyBorder="1" applyAlignment="1">
      <alignment horizontal="right"/>
    </xf>
    <xf numFmtId="0" fontId="4" fillId="0" borderId="6" xfId="2" applyNumberFormat="1" applyFont="1" applyBorder="1" applyAlignment="1">
      <alignment horizontal="right" vertical="top"/>
    </xf>
    <xf numFmtId="0" fontId="2" fillId="0" borderId="6" xfId="2" applyNumberFormat="1" applyFont="1" applyBorder="1" applyAlignment="1">
      <alignment horizontal="right" vertical="top"/>
    </xf>
    <xf numFmtId="0" fontId="0" fillId="0" borderId="0" xfId="2" applyNumberFormat="1" applyFont="1" applyBorder="1" applyAlignment="1">
      <alignment horizontal="right"/>
    </xf>
    <xf numFmtId="0" fontId="3" fillId="3" borderId="6" xfId="0" applyNumberFormat="1" applyFont="1" applyFill="1" applyBorder="1" applyAlignment="1">
      <alignment horizontal="left" wrapText="1"/>
    </xf>
    <xf numFmtId="1" fontId="4" fillId="3" borderId="6" xfId="0" applyNumberFormat="1" applyFont="1" applyFill="1" applyBorder="1" applyAlignment="1">
      <alignment horizontal="center" wrapText="1"/>
    </xf>
    <xf numFmtId="1" fontId="1" fillId="3" borderId="6" xfId="1" applyNumberFormat="1" applyFont="1" applyFill="1" applyBorder="1"/>
    <xf numFmtId="1" fontId="0" fillId="3" borderId="6" xfId="0" applyNumberFormat="1" applyFill="1" applyBorder="1"/>
    <xf numFmtId="1" fontId="1" fillId="3" borderId="6" xfId="1" applyNumberFormat="1" applyFont="1" applyFill="1" applyBorder="1" applyAlignment="1">
      <alignment vertical="top" wrapText="1"/>
    </xf>
    <xf numFmtId="1" fontId="7" fillId="3" borderId="6" xfId="0" applyNumberFormat="1" applyFont="1" applyFill="1" applyBorder="1" applyAlignment="1">
      <alignment vertical="center" wrapText="1"/>
    </xf>
    <xf numFmtId="1" fontId="0" fillId="3" borderId="6" xfId="0" applyNumberFormat="1" applyFont="1" applyFill="1" applyBorder="1"/>
    <xf numFmtId="1" fontId="2" fillId="3" borderId="6" xfId="0" applyNumberFormat="1" applyFont="1" applyFill="1" applyBorder="1"/>
    <xf numFmtId="1" fontId="0" fillId="0" borderId="6" xfId="0" applyNumberFormat="1" applyBorder="1"/>
    <xf numFmtId="0" fontId="0" fillId="5" borderId="6" xfId="0" applyNumberFormat="1" applyFont="1" applyFill="1" applyBorder="1"/>
    <xf numFmtId="0" fontId="0" fillId="5" borderId="0" xfId="0" applyNumberFormat="1" applyFont="1" applyFill="1"/>
    <xf numFmtId="1" fontId="4" fillId="3" borderId="6" xfId="0" applyNumberFormat="1" applyFont="1" applyFill="1" applyBorder="1" applyAlignment="1"/>
    <xf numFmtId="1" fontId="2" fillId="3" borderId="6" xfId="1" applyNumberFormat="1" applyFont="1" applyFill="1" applyBorder="1"/>
    <xf numFmtId="1" fontId="0" fillId="3" borderId="6" xfId="0" applyNumberFormat="1" applyFill="1" applyBorder="1" applyAlignment="1"/>
    <xf numFmtId="0" fontId="9" fillId="0" borderId="6" xfId="1" applyNumberFormat="1" applyFont="1" applyBorder="1" applyAlignment="1">
      <alignment horizontal="right" vertical="top"/>
    </xf>
    <xf numFmtId="0" fontId="9" fillId="4" borderId="6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/>
    </xf>
    <xf numFmtId="0" fontId="9" fillId="0" borderId="6" xfId="0" applyNumberFormat="1" applyFont="1" applyBorder="1" applyAlignment="1">
      <alignment vertical="top"/>
    </xf>
    <xf numFmtId="0" fontId="13" fillId="0" borderId="6" xfId="0" applyNumberFormat="1" applyFont="1" applyBorder="1" applyAlignment="1">
      <alignment vertical="top"/>
    </xf>
    <xf numFmtId="0" fontId="8" fillId="0" borderId="6" xfId="0" applyNumberFormat="1" applyFont="1" applyBorder="1" applyAlignment="1">
      <alignment vertical="top"/>
    </xf>
    <xf numFmtId="0" fontId="8" fillId="0" borderId="6" xfId="1" applyNumberFormat="1" applyFont="1" applyBorder="1" applyAlignment="1">
      <alignment horizontal="center"/>
    </xf>
    <xf numFmtId="0" fontId="8" fillId="0" borderId="6" xfId="0" applyNumberFormat="1" applyFont="1" applyBorder="1" applyAlignment="1">
      <alignment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8" fillId="0" borderId="6" xfId="0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wrapText="1"/>
    </xf>
    <xf numFmtId="0" fontId="8" fillId="0" borderId="6" xfId="0" applyNumberFormat="1" applyFont="1" applyBorder="1" applyAlignment="1">
      <alignment horizontal="left" wrapText="1"/>
    </xf>
    <xf numFmtId="0" fontId="8" fillId="0" borderId="6" xfId="1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/>
    </xf>
    <xf numFmtId="0" fontId="14" fillId="3" borderId="2" xfId="0" applyNumberFormat="1" applyFont="1" applyFill="1" applyBorder="1" applyAlignment="1">
      <alignment horizontal="center" vertical="top" wrapText="1"/>
    </xf>
    <xf numFmtId="0" fontId="14" fillId="3" borderId="5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4" fillId="3" borderId="1" xfId="0" applyNumberFormat="1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 wrapText="1"/>
    </xf>
    <xf numFmtId="0" fontId="14" fillId="3" borderId="3" xfId="0" applyNumberFormat="1" applyFont="1" applyFill="1" applyBorder="1" applyAlignment="1">
      <alignment horizontal="center" wrapText="1"/>
    </xf>
    <xf numFmtId="0" fontId="14" fillId="3" borderId="4" xfId="0" applyNumberFormat="1" applyFont="1" applyFill="1" applyBorder="1" applyAlignment="1">
      <alignment horizont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14" fillId="0" borderId="19" xfId="0" applyNumberFormat="1" applyFont="1" applyBorder="1" applyAlignment="1">
      <alignment horizontal="center"/>
    </xf>
    <xf numFmtId="0" fontId="14" fillId="3" borderId="6" xfId="0" applyNumberFormat="1" applyFont="1" applyFill="1" applyBorder="1" applyAlignment="1">
      <alignment horizontal="right" vertical="center" wrapText="1"/>
    </xf>
    <xf numFmtId="0" fontId="14" fillId="3" borderId="6" xfId="1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right" vertical="top" wrapText="1"/>
    </xf>
    <xf numFmtId="0" fontId="14" fillId="3" borderId="6" xfId="1" applyNumberFormat="1" applyFont="1" applyFill="1" applyBorder="1" applyAlignment="1">
      <alignment horizontal="center" vertical="top" wrapText="1"/>
    </xf>
    <xf numFmtId="0" fontId="14" fillId="3" borderId="6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left" vertical="top"/>
    </xf>
    <xf numFmtId="0" fontId="14" fillId="0" borderId="5" xfId="0" applyNumberFormat="1" applyFont="1" applyBorder="1" applyAlignment="1">
      <alignment horizontal="left" vertical="top"/>
    </xf>
    <xf numFmtId="0" fontId="4" fillId="3" borderId="6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wrapText="1"/>
    </xf>
    <xf numFmtId="1" fontId="4" fillId="3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vertical="top" wrapText="1"/>
    </xf>
    <xf numFmtId="0" fontId="0" fillId="3" borderId="6" xfId="0" applyNumberFormat="1" applyFill="1" applyBorder="1" applyAlignment="1"/>
    <xf numFmtId="0" fontId="2" fillId="3" borderId="6" xfId="0" applyNumberFormat="1" applyFont="1" applyFill="1" applyBorder="1" applyAlignment="1"/>
    <xf numFmtId="0" fontId="31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horizontal="right" vertical="center"/>
    </xf>
    <xf numFmtId="49" fontId="31" fillId="0" borderId="6" xfId="0" applyNumberFormat="1" applyFont="1" applyBorder="1" applyAlignment="1">
      <alignment horizontal="center" vertical="center"/>
    </xf>
    <xf numFmtId="0" fontId="4" fillId="8" borderId="6" xfId="0" applyFont="1" applyFill="1" applyBorder="1" applyAlignment="1">
      <alignment horizontal="right" wrapText="1"/>
    </xf>
    <xf numFmtId="0" fontId="4" fillId="0" borderId="6" xfId="2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 wrapText="1"/>
    </xf>
    <xf numFmtId="1" fontId="4" fillId="8" borderId="6" xfId="1" applyNumberFormat="1" applyFont="1" applyFill="1" applyBorder="1" applyAlignment="1">
      <alignment horizontal="right" wrapText="1"/>
    </xf>
    <xf numFmtId="0" fontId="31" fillId="6" borderId="6" xfId="0" applyNumberFormat="1" applyFont="1" applyFill="1" applyBorder="1" applyAlignment="1">
      <alignment horizontal="center" wrapText="1"/>
    </xf>
    <xf numFmtId="0" fontId="31" fillId="6" borderId="6" xfId="0" applyNumberFormat="1" applyFont="1" applyFill="1" applyBorder="1" applyAlignment="1">
      <alignment horizontal="center"/>
    </xf>
    <xf numFmtId="0" fontId="31" fillId="6" borderId="6" xfId="0" applyNumberFormat="1" applyFont="1" applyFill="1" applyBorder="1" applyAlignment="1">
      <alignment horizontal="left" vertical="top" wrapText="1"/>
    </xf>
    <xf numFmtId="0" fontId="31" fillId="6" borderId="2" xfId="0" applyNumberFormat="1" applyFont="1" applyFill="1" applyBorder="1" applyAlignment="1">
      <alignment horizontal="center" wrapText="1"/>
    </xf>
    <xf numFmtId="0" fontId="31" fillId="6" borderId="5" xfId="0" applyNumberFormat="1" applyFont="1" applyFill="1" applyBorder="1" applyAlignment="1">
      <alignment horizontal="center" wrapText="1"/>
    </xf>
    <xf numFmtId="1" fontId="33" fillId="3" borderId="6" xfId="0" applyNumberFormat="1" applyFont="1" applyFill="1" applyBorder="1" applyAlignment="1">
      <alignment horizontal="center" wrapText="1"/>
    </xf>
    <xf numFmtId="1" fontId="33" fillId="3" borderId="6" xfId="0" applyNumberFormat="1" applyFont="1" applyFill="1" applyBorder="1" applyAlignment="1">
      <alignment horizontal="center"/>
    </xf>
    <xf numFmtId="1" fontId="33" fillId="3" borderId="6" xfId="1" applyNumberFormat="1" applyFont="1" applyFill="1" applyBorder="1" applyAlignment="1">
      <alignment horizontal="center" wrapText="1"/>
    </xf>
    <xf numFmtId="0" fontId="4" fillId="6" borderId="6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9" fontId="4" fillId="6" borderId="6" xfId="2" applyFont="1" applyFill="1" applyBorder="1" applyAlignment="1"/>
  </cellXfs>
  <cellStyles count="4">
    <cellStyle name="Comma" xfId="1" builtinId="3"/>
    <cellStyle name="Comma 10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121</xdr:row>
      <xdr:rowOff>0</xdr:rowOff>
    </xdr:from>
    <xdr:to>
      <xdr:col>1</xdr:col>
      <xdr:colOff>9525</xdr:colOff>
      <xdr:row>121</xdr:row>
      <xdr:rowOff>0</xdr:rowOff>
    </xdr:to>
    <xdr:cxnSp macro="">
      <xdr:nvCxnSpPr>
        <xdr:cNvPr id="2" name="Straight Connector 1"/>
        <xdr:cNvCxnSpPr/>
      </xdr:nvCxnSpPr>
      <xdr:spPr>
        <a:xfrm>
          <a:off x="1209675" y="28727400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123</xdr:row>
      <xdr:rowOff>180975</xdr:rowOff>
    </xdr:from>
    <xdr:to>
      <xdr:col>1</xdr:col>
      <xdr:colOff>19050</xdr:colOff>
      <xdr:row>123</xdr:row>
      <xdr:rowOff>180975</xdr:rowOff>
    </xdr:to>
    <xdr:cxnSp macro="">
      <xdr:nvCxnSpPr>
        <xdr:cNvPr id="3" name="Straight Connector 2"/>
        <xdr:cNvCxnSpPr/>
      </xdr:nvCxnSpPr>
      <xdr:spPr>
        <a:xfrm>
          <a:off x="609600" y="2932747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130</xdr:row>
      <xdr:rowOff>180975</xdr:rowOff>
    </xdr:from>
    <xdr:to>
      <xdr:col>1</xdr:col>
      <xdr:colOff>9525</xdr:colOff>
      <xdr:row>130</xdr:row>
      <xdr:rowOff>180975</xdr:rowOff>
    </xdr:to>
    <xdr:cxnSp macro="">
      <xdr:nvCxnSpPr>
        <xdr:cNvPr id="4" name="Straight Connector 3"/>
        <xdr:cNvCxnSpPr/>
      </xdr:nvCxnSpPr>
      <xdr:spPr>
        <a:xfrm>
          <a:off x="1209675" y="3079432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121</xdr:row>
      <xdr:rowOff>0</xdr:rowOff>
    </xdr:from>
    <xdr:to>
      <xdr:col>1</xdr:col>
      <xdr:colOff>9525</xdr:colOff>
      <xdr:row>121</xdr:row>
      <xdr:rowOff>0</xdr:rowOff>
    </xdr:to>
    <xdr:cxnSp macro="">
      <xdr:nvCxnSpPr>
        <xdr:cNvPr id="5" name="Straight Connector 4"/>
        <xdr:cNvCxnSpPr/>
      </xdr:nvCxnSpPr>
      <xdr:spPr>
        <a:xfrm>
          <a:off x="1209675" y="28727400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123</xdr:row>
      <xdr:rowOff>180975</xdr:rowOff>
    </xdr:from>
    <xdr:to>
      <xdr:col>1</xdr:col>
      <xdr:colOff>19050</xdr:colOff>
      <xdr:row>123</xdr:row>
      <xdr:rowOff>180975</xdr:rowOff>
    </xdr:to>
    <xdr:cxnSp macro="">
      <xdr:nvCxnSpPr>
        <xdr:cNvPr id="6" name="Straight Connector 5"/>
        <xdr:cNvCxnSpPr/>
      </xdr:nvCxnSpPr>
      <xdr:spPr>
        <a:xfrm>
          <a:off x="609600" y="2932747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119</xdr:row>
      <xdr:rowOff>180975</xdr:rowOff>
    </xdr:from>
    <xdr:to>
      <xdr:col>0</xdr:col>
      <xdr:colOff>895350</xdr:colOff>
      <xdr:row>119</xdr:row>
      <xdr:rowOff>180975</xdr:rowOff>
    </xdr:to>
    <xdr:cxnSp macro="">
      <xdr:nvCxnSpPr>
        <xdr:cNvPr id="7" name="Straight Connector 6"/>
        <xdr:cNvCxnSpPr/>
      </xdr:nvCxnSpPr>
      <xdr:spPr>
        <a:xfrm>
          <a:off x="1190625" y="284892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129</xdr:row>
      <xdr:rowOff>9525</xdr:rowOff>
    </xdr:from>
    <xdr:to>
      <xdr:col>1</xdr:col>
      <xdr:colOff>0</xdr:colOff>
      <xdr:row>129</xdr:row>
      <xdr:rowOff>9525</xdr:rowOff>
    </xdr:to>
    <xdr:cxnSp macro="">
      <xdr:nvCxnSpPr>
        <xdr:cNvPr id="8" name="Straight Connector 7"/>
        <xdr:cNvCxnSpPr/>
      </xdr:nvCxnSpPr>
      <xdr:spPr>
        <a:xfrm>
          <a:off x="1200150" y="30413325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130</xdr:row>
      <xdr:rowOff>180975</xdr:rowOff>
    </xdr:from>
    <xdr:to>
      <xdr:col>1</xdr:col>
      <xdr:colOff>9525</xdr:colOff>
      <xdr:row>130</xdr:row>
      <xdr:rowOff>180975</xdr:rowOff>
    </xdr:to>
    <xdr:cxnSp macro="">
      <xdr:nvCxnSpPr>
        <xdr:cNvPr id="9" name="Straight Connector 8"/>
        <xdr:cNvCxnSpPr/>
      </xdr:nvCxnSpPr>
      <xdr:spPr>
        <a:xfrm>
          <a:off x="1209675" y="3079432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88</xdr:row>
      <xdr:rowOff>180975</xdr:rowOff>
    </xdr:from>
    <xdr:to>
      <xdr:col>0</xdr:col>
      <xdr:colOff>895350</xdr:colOff>
      <xdr:row>88</xdr:row>
      <xdr:rowOff>180975</xdr:rowOff>
    </xdr:to>
    <xdr:cxnSp macro="">
      <xdr:nvCxnSpPr>
        <xdr:cNvPr id="10" name="Straight Connector 9"/>
        <xdr:cNvCxnSpPr/>
      </xdr:nvCxnSpPr>
      <xdr:spPr>
        <a:xfrm>
          <a:off x="1190625" y="33956625"/>
          <a:ext cx="285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90</xdr:row>
      <xdr:rowOff>0</xdr:rowOff>
    </xdr:from>
    <xdr:to>
      <xdr:col>1</xdr:col>
      <xdr:colOff>9525</xdr:colOff>
      <xdr:row>90</xdr:row>
      <xdr:rowOff>0</xdr:rowOff>
    </xdr:to>
    <xdr:cxnSp macro="">
      <xdr:nvCxnSpPr>
        <xdr:cNvPr id="11" name="Straight Connector 10"/>
        <xdr:cNvCxnSpPr/>
      </xdr:nvCxnSpPr>
      <xdr:spPr>
        <a:xfrm>
          <a:off x="1209675" y="34537650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90</xdr:row>
      <xdr:rowOff>0</xdr:rowOff>
    </xdr:from>
    <xdr:to>
      <xdr:col>1</xdr:col>
      <xdr:colOff>9525</xdr:colOff>
      <xdr:row>90</xdr:row>
      <xdr:rowOff>0</xdr:rowOff>
    </xdr:to>
    <xdr:cxnSp macro="">
      <xdr:nvCxnSpPr>
        <xdr:cNvPr id="12" name="Straight Connector 11"/>
        <xdr:cNvCxnSpPr/>
      </xdr:nvCxnSpPr>
      <xdr:spPr>
        <a:xfrm>
          <a:off x="1209675" y="34537650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163</xdr:row>
      <xdr:rowOff>180975</xdr:rowOff>
    </xdr:from>
    <xdr:to>
      <xdr:col>0</xdr:col>
      <xdr:colOff>895350</xdr:colOff>
      <xdr:row>163</xdr:row>
      <xdr:rowOff>180975</xdr:rowOff>
    </xdr:to>
    <xdr:cxnSp macro="">
      <xdr:nvCxnSpPr>
        <xdr:cNvPr id="13" name="Straight Connector 12"/>
        <xdr:cNvCxnSpPr/>
      </xdr:nvCxnSpPr>
      <xdr:spPr>
        <a:xfrm>
          <a:off x="1190625" y="62531625"/>
          <a:ext cx="285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165</xdr:row>
      <xdr:rowOff>0</xdr:rowOff>
    </xdr:from>
    <xdr:to>
      <xdr:col>1</xdr:col>
      <xdr:colOff>9525</xdr:colOff>
      <xdr:row>165</xdr:row>
      <xdr:rowOff>0</xdr:rowOff>
    </xdr:to>
    <xdr:cxnSp macro="">
      <xdr:nvCxnSpPr>
        <xdr:cNvPr id="14" name="Straight Connector 13"/>
        <xdr:cNvCxnSpPr/>
      </xdr:nvCxnSpPr>
      <xdr:spPr>
        <a:xfrm>
          <a:off x="1209675" y="63112650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165</xdr:row>
      <xdr:rowOff>0</xdr:rowOff>
    </xdr:from>
    <xdr:to>
      <xdr:col>1</xdr:col>
      <xdr:colOff>9525</xdr:colOff>
      <xdr:row>165</xdr:row>
      <xdr:rowOff>0</xdr:rowOff>
    </xdr:to>
    <xdr:cxnSp macro="">
      <xdr:nvCxnSpPr>
        <xdr:cNvPr id="15" name="Straight Connector 14"/>
        <xdr:cNvCxnSpPr/>
      </xdr:nvCxnSpPr>
      <xdr:spPr>
        <a:xfrm>
          <a:off x="1209675" y="63112650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118</xdr:row>
      <xdr:rowOff>0</xdr:rowOff>
    </xdr:from>
    <xdr:to>
      <xdr:col>2</xdr:col>
      <xdr:colOff>9525</xdr:colOff>
      <xdr:row>118</xdr:row>
      <xdr:rowOff>0</xdr:rowOff>
    </xdr:to>
    <xdr:cxnSp macro="">
      <xdr:nvCxnSpPr>
        <xdr:cNvPr id="2" name="Straight Connector 1"/>
        <xdr:cNvCxnSpPr/>
      </xdr:nvCxnSpPr>
      <xdr:spPr>
        <a:xfrm>
          <a:off x="1466850" y="29517975"/>
          <a:ext cx="1552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125</xdr:row>
      <xdr:rowOff>0</xdr:rowOff>
    </xdr:from>
    <xdr:to>
      <xdr:col>2</xdr:col>
      <xdr:colOff>9525</xdr:colOff>
      <xdr:row>125</xdr:row>
      <xdr:rowOff>0</xdr:rowOff>
    </xdr:to>
    <xdr:cxnSp macro="">
      <xdr:nvCxnSpPr>
        <xdr:cNvPr id="3" name="Straight Connector 2"/>
        <xdr:cNvCxnSpPr/>
      </xdr:nvCxnSpPr>
      <xdr:spPr>
        <a:xfrm>
          <a:off x="1466850" y="31422975"/>
          <a:ext cx="1552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125</xdr:row>
      <xdr:rowOff>0</xdr:rowOff>
    </xdr:from>
    <xdr:to>
      <xdr:col>2</xdr:col>
      <xdr:colOff>9525</xdr:colOff>
      <xdr:row>125</xdr:row>
      <xdr:rowOff>0</xdr:rowOff>
    </xdr:to>
    <xdr:cxnSp macro="">
      <xdr:nvCxnSpPr>
        <xdr:cNvPr id="4" name="Straight Connector 3"/>
        <xdr:cNvCxnSpPr/>
      </xdr:nvCxnSpPr>
      <xdr:spPr>
        <a:xfrm>
          <a:off x="1466850" y="31422975"/>
          <a:ext cx="1552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118</xdr:row>
      <xdr:rowOff>0</xdr:rowOff>
    </xdr:from>
    <xdr:to>
      <xdr:col>1</xdr:col>
      <xdr:colOff>9525</xdr:colOff>
      <xdr:row>118</xdr:row>
      <xdr:rowOff>0</xdr:rowOff>
    </xdr:to>
    <xdr:cxnSp macro="">
      <xdr:nvCxnSpPr>
        <xdr:cNvPr id="5" name="Straight Connector 4"/>
        <xdr:cNvCxnSpPr/>
      </xdr:nvCxnSpPr>
      <xdr:spPr>
        <a:xfrm>
          <a:off x="600075" y="29517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125</xdr:row>
      <xdr:rowOff>0</xdr:rowOff>
    </xdr:from>
    <xdr:to>
      <xdr:col>1</xdr:col>
      <xdr:colOff>9525</xdr:colOff>
      <xdr:row>125</xdr:row>
      <xdr:rowOff>0</xdr:rowOff>
    </xdr:to>
    <xdr:cxnSp macro="">
      <xdr:nvCxnSpPr>
        <xdr:cNvPr id="6" name="Straight Connector 5"/>
        <xdr:cNvCxnSpPr/>
      </xdr:nvCxnSpPr>
      <xdr:spPr>
        <a:xfrm>
          <a:off x="600075" y="31422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125</xdr:row>
      <xdr:rowOff>0</xdr:rowOff>
    </xdr:from>
    <xdr:to>
      <xdr:col>1</xdr:col>
      <xdr:colOff>9525</xdr:colOff>
      <xdr:row>125</xdr:row>
      <xdr:rowOff>0</xdr:rowOff>
    </xdr:to>
    <xdr:cxnSp macro="">
      <xdr:nvCxnSpPr>
        <xdr:cNvPr id="7" name="Straight Connector 6"/>
        <xdr:cNvCxnSpPr/>
      </xdr:nvCxnSpPr>
      <xdr:spPr>
        <a:xfrm>
          <a:off x="600075" y="31422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118</xdr:row>
      <xdr:rowOff>0</xdr:rowOff>
    </xdr:from>
    <xdr:to>
      <xdr:col>1</xdr:col>
      <xdr:colOff>9525</xdr:colOff>
      <xdr:row>118</xdr:row>
      <xdr:rowOff>0</xdr:rowOff>
    </xdr:to>
    <xdr:cxnSp macro="">
      <xdr:nvCxnSpPr>
        <xdr:cNvPr id="8" name="Straight Connector 7"/>
        <xdr:cNvCxnSpPr/>
      </xdr:nvCxnSpPr>
      <xdr:spPr>
        <a:xfrm>
          <a:off x="600075" y="29517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125</xdr:row>
      <xdr:rowOff>0</xdr:rowOff>
    </xdr:from>
    <xdr:to>
      <xdr:col>1</xdr:col>
      <xdr:colOff>9525</xdr:colOff>
      <xdr:row>125</xdr:row>
      <xdr:rowOff>0</xdr:rowOff>
    </xdr:to>
    <xdr:cxnSp macro="">
      <xdr:nvCxnSpPr>
        <xdr:cNvPr id="9" name="Straight Connector 8"/>
        <xdr:cNvCxnSpPr/>
      </xdr:nvCxnSpPr>
      <xdr:spPr>
        <a:xfrm>
          <a:off x="600075" y="31422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125</xdr:row>
      <xdr:rowOff>0</xdr:rowOff>
    </xdr:from>
    <xdr:to>
      <xdr:col>1</xdr:col>
      <xdr:colOff>9525</xdr:colOff>
      <xdr:row>125</xdr:row>
      <xdr:rowOff>0</xdr:rowOff>
    </xdr:to>
    <xdr:cxnSp macro="">
      <xdr:nvCxnSpPr>
        <xdr:cNvPr id="10" name="Straight Connector 9"/>
        <xdr:cNvCxnSpPr/>
      </xdr:nvCxnSpPr>
      <xdr:spPr>
        <a:xfrm>
          <a:off x="600075" y="314229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2" name="Straight Connector 1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3" name="Straight Connector 2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4" name="Straight Connector 3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5" name="Straight Connector 4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6" name="Straight Connector 5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5</xdr:row>
      <xdr:rowOff>180975</xdr:rowOff>
    </xdr:from>
    <xdr:to>
      <xdr:col>0</xdr:col>
      <xdr:colOff>895350</xdr:colOff>
      <xdr:row>5</xdr:row>
      <xdr:rowOff>180975</xdr:rowOff>
    </xdr:to>
    <xdr:cxnSp macro="">
      <xdr:nvCxnSpPr>
        <xdr:cNvPr id="7" name="Straight Connector 6"/>
        <xdr:cNvCxnSpPr/>
      </xdr:nvCxnSpPr>
      <xdr:spPr>
        <a:xfrm>
          <a:off x="581025" y="16097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16</xdr:row>
      <xdr:rowOff>9525</xdr:rowOff>
    </xdr:from>
    <xdr:to>
      <xdr:col>1</xdr:col>
      <xdr:colOff>0</xdr:colOff>
      <xdr:row>16</xdr:row>
      <xdr:rowOff>9525</xdr:rowOff>
    </xdr:to>
    <xdr:cxnSp macro="">
      <xdr:nvCxnSpPr>
        <xdr:cNvPr id="8" name="Straight Connector 7"/>
        <xdr:cNvCxnSpPr/>
      </xdr:nvCxnSpPr>
      <xdr:spPr>
        <a:xfrm>
          <a:off x="590550" y="36385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9" name="Straight Connector 8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" name="Straight Connector 9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11" name="Straight Connector 10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12" name="Straight Connector 11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3" name="Straight Connector 12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14" name="Straight Connector 13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5</xdr:row>
      <xdr:rowOff>180975</xdr:rowOff>
    </xdr:from>
    <xdr:to>
      <xdr:col>0</xdr:col>
      <xdr:colOff>895350</xdr:colOff>
      <xdr:row>5</xdr:row>
      <xdr:rowOff>180975</xdr:rowOff>
    </xdr:to>
    <xdr:cxnSp macro="">
      <xdr:nvCxnSpPr>
        <xdr:cNvPr id="15" name="Straight Connector 14"/>
        <xdr:cNvCxnSpPr/>
      </xdr:nvCxnSpPr>
      <xdr:spPr>
        <a:xfrm>
          <a:off x="581025" y="16097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16</xdr:row>
      <xdr:rowOff>9525</xdr:rowOff>
    </xdr:from>
    <xdr:to>
      <xdr:col>1</xdr:col>
      <xdr:colOff>0</xdr:colOff>
      <xdr:row>16</xdr:row>
      <xdr:rowOff>9525</xdr:rowOff>
    </xdr:to>
    <xdr:cxnSp macro="">
      <xdr:nvCxnSpPr>
        <xdr:cNvPr id="16" name="Straight Connector 15"/>
        <xdr:cNvCxnSpPr/>
      </xdr:nvCxnSpPr>
      <xdr:spPr>
        <a:xfrm>
          <a:off x="590550" y="36385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17" name="Straight Connector 16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8" name="Straight Connector 17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19" name="Straight Connector 18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20" name="Straight Connector 19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21" name="Straight Connector 20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22" name="Straight Connector 21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5</xdr:row>
      <xdr:rowOff>180975</xdr:rowOff>
    </xdr:from>
    <xdr:to>
      <xdr:col>0</xdr:col>
      <xdr:colOff>895350</xdr:colOff>
      <xdr:row>5</xdr:row>
      <xdr:rowOff>180975</xdr:rowOff>
    </xdr:to>
    <xdr:cxnSp macro="">
      <xdr:nvCxnSpPr>
        <xdr:cNvPr id="23" name="Straight Connector 22"/>
        <xdr:cNvCxnSpPr/>
      </xdr:nvCxnSpPr>
      <xdr:spPr>
        <a:xfrm>
          <a:off x="581025" y="16097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16</xdr:row>
      <xdr:rowOff>9525</xdr:rowOff>
    </xdr:from>
    <xdr:to>
      <xdr:col>1</xdr:col>
      <xdr:colOff>0</xdr:colOff>
      <xdr:row>16</xdr:row>
      <xdr:rowOff>9525</xdr:rowOff>
    </xdr:to>
    <xdr:cxnSp macro="">
      <xdr:nvCxnSpPr>
        <xdr:cNvPr id="24" name="Straight Connector 23"/>
        <xdr:cNvCxnSpPr/>
      </xdr:nvCxnSpPr>
      <xdr:spPr>
        <a:xfrm>
          <a:off x="590550" y="36385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25" name="Straight Connector 24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26" name="Straight Connector 25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27" name="Straight Connector 26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28" name="Straight Connector 27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29" name="Straight Connector 28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30" name="Straight Connector 29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5</xdr:row>
      <xdr:rowOff>180975</xdr:rowOff>
    </xdr:from>
    <xdr:to>
      <xdr:col>0</xdr:col>
      <xdr:colOff>895350</xdr:colOff>
      <xdr:row>5</xdr:row>
      <xdr:rowOff>180975</xdr:rowOff>
    </xdr:to>
    <xdr:cxnSp macro="">
      <xdr:nvCxnSpPr>
        <xdr:cNvPr id="31" name="Straight Connector 30"/>
        <xdr:cNvCxnSpPr/>
      </xdr:nvCxnSpPr>
      <xdr:spPr>
        <a:xfrm>
          <a:off x="581025" y="16097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16</xdr:row>
      <xdr:rowOff>9525</xdr:rowOff>
    </xdr:from>
    <xdr:to>
      <xdr:col>1</xdr:col>
      <xdr:colOff>0</xdr:colOff>
      <xdr:row>16</xdr:row>
      <xdr:rowOff>9525</xdr:rowOff>
    </xdr:to>
    <xdr:cxnSp macro="">
      <xdr:nvCxnSpPr>
        <xdr:cNvPr id="32" name="Straight Connector 31"/>
        <xdr:cNvCxnSpPr/>
      </xdr:nvCxnSpPr>
      <xdr:spPr>
        <a:xfrm>
          <a:off x="590550" y="36385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33" name="Straight Connector 32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34" name="Straight Connector 33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35" name="Straight Connector 34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36" name="Straight Connector 35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37" name="Straight Connector 36"/>
        <xdr:cNvCxnSpPr/>
      </xdr:nvCxnSpPr>
      <xdr:spPr>
        <a:xfrm>
          <a:off x="600075" y="18288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180975</xdr:rowOff>
    </xdr:from>
    <xdr:to>
      <xdr:col>1</xdr:col>
      <xdr:colOff>19050</xdr:colOff>
      <xdr:row>10</xdr:row>
      <xdr:rowOff>180975</xdr:rowOff>
    </xdr:to>
    <xdr:cxnSp macro="">
      <xdr:nvCxnSpPr>
        <xdr:cNvPr id="38" name="Straight Connector 37"/>
        <xdr:cNvCxnSpPr/>
      </xdr:nvCxnSpPr>
      <xdr:spPr>
        <a:xfrm>
          <a:off x="0" y="26098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5</xdr:row>
      <xdr:rowOff>180975</xdr:rowOff>
    </xdr:from>
    <xdr:to>
      <xdr:col>0</xdr:col>
      <xdr:colOff>895350</xdr:colOff>
      <xdr:row>5</xdr:row>
      <xdr:rowOff>180975</xdr:rowOff>
    </xdr:to>
    <xdr:cxnSp macro="">
      <xdr:nvCxnSpPr>
        <xdr:cNvPr id="39" name="Straight Connector 38"/>
        <xdr:cNvCxnSpPr/>
      </xdr:nvCxnSpPr>
      <xdr:spPr>
        <a:xfrm>
          <a:off x="581025" y="16097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16</xdr:row>
      <xdr:rowOff>9525</xdr:rowOff>
    </xdr:from>
    <xdr:to>
      <xdr:col>1</xdr:col>
      <xdr:colOff>0</xdr:colOff>
      <xdr:row>16</xdr:row>
      <xdr:rowOff>9525</xdr:rowOff>
    </xdr:to>
    <xdr:cxnSp macro="">
      <xdr:nvCxnSpPr>
        <xdr:cNvPr id="40" name="Straight Connector 39"/>
        <xdr:cNvCxnSpPr/>
      </xdr:nvCxnSpPr>
      <xdr:spPr>
        <a:xfrm>
          <a:off x="590550" y="36385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180975</xdr:rowOff>
    </xdr:from>
    <xdr:to>
      <xdr:col>1</xdr:col>
      <xdr:colOff>9525</xdr:colOff>
      <xdr:row>17</xdr:row>
      <xdr:rowOff>180975</xdr:rowOff>
    </xdr:to>
    <xdr:cxnSp macro="">
      <xdr:nvCxnSpPr>
        <xdr:cNvPr id="41" name="Straight Connector 40"/>
        <xdr:cNvCxnSpPr/>
      </xdr:nvCxnSpPr>
      <xdr:spPr>
        <a:xfrm>
          <a:off x="600075" y="401002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42" name="Straight Connector 41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43" name="Straight Connector 42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44" name="Straight Connector 43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45" name="Straight Connector 44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46" name="Straight Connector 45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3</xdr:row>
      <xdr:rowOff>180975</xdr:rowOff>
    </xdr:from>
    <xdr:to>
      <xdr:col>0</xdr:col>
      <xdr:colOff>895350</xdr:colOff>
      <xdr:row>3</xdr:row>
      <xdr:rowOff>180975</xdr:rowOff>
    </xdr:to>
    <xdr:cxnSp macro="">
      <xdr:nvCxnSpPr>
        <xdr:cNvPr id="47" name="Straight Connector 46"/>
        <xdr:cNvCxnSpPr/>
      </xdr:nvCxnSpPr>
      <xdr:spPr>
        <a:xfrm>
          <a:off x="581025" y="12096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14</xdr:row>
      <xdr:rowOff>9525</xdr:rowOff>
    </xdr:from>
    <xdr:to>
      <xdr:col>1</xdr:col>
      <xdr:colOff>0</xdr:colOff>
      <xdr:row>14</xdr:row>
      <xdr:rowOff>9525</xdr:rowOff>
    </xdr:to>
    <xdr:cxnSp macro="">
      <xdr:nvCxnSpPr>
        <xdr:cNvPr id="48" name="Straight Connector 47"/>
        <xdr:cNvCxnSpPr/>
      </xdr:nvCxnSpPr>
      <xdr:spPr>
        <a:xfrm>
          <a:off x="590550" y="32385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49" name="Straight Connector 48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50" name="Straight Connector 49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51" name="Straight Connector 50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52" name="Straight Connector 51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53" name="Straight Connector 52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54" name="Straight Connector 53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3</xdr:row>
      <xdr:rowOff>180975</xdr:rowOff>
    </xdr:from>
    <xdr:to>
      <xdr:col>0</xdr:col>
      <xdr:colOff>895350</xdr:colOff>
      <xdr:row>3</xdr:row>
      <xdr:rowOff>180975</xdr:rowOff>
    </xdr:to>
    <xdr:cxnSp macro="">
      <xdr:nvCxnSpPr>
        <xdr:cNvPr id="55" name="Straight Connector 54"/>
        <xdr:cNvCxnSpPr/>
      </xdr:nvCxnSpPr>
      <xdr:spPr>
        <a:xfrm>
          <a:off x="581025" y="12096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14</xdr:row>
      <xdr:rowOff>9525</xdr:rowOff>
    </xdr:from>
    <xdr:to>
      <xdr:col>1</xdr:col>
      <xdr:colOff>0</xdr:colOff>
      <xdr:row>14</xdr:row>
      <xdr:rowOff>9525</xdr:rowOff>
    </xdr:to>
    <xdr:cxnSp macro="">
      <xdr:nvCxnSpPr>
        <xdr:cNvPr id="56" name="Straight Connector 55"/>
        <xdr:cNvCxnSpPr/>
      </xdr:nvCxnSpPr>
      <xdr:spPr>
        <a:xfrm>
          <a:off x="590550" y="32385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57" name="Straight Connector 56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58" name="Straight Connector 57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59" name="Straight Connector 58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60" name="Straight Connector 59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61" name="Straight Connector 60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62" name="Straight Connector 61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3</xdr:row>
      <xdr:rowOff>180975</xdr:rowOff>
    </xdr:from>
    <xdr:to>
      <xdr:col>0</xdr:col>
      <xdr:colOff>895350</xdr:colOff>
      <xdr:row>3</xdr:row>
      <xdr:rowOff>180975</xdr:rowOff>
    </xdr:to>
    <xdr:cxnSp macro="">
      <xdr:nvCxnSpPr>
        <xdr:cNvPr id="63" name="Straight Connector 62"/>
        <xdr:cNvCxnSpPr/>
      </xdr:nvCxnSpPr>
      <xdr:spPr>
        <a:xfrm>
          <a:off x="581025" y="12096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14</xdr:row>
      <xdr:rowOff>9525</xdr:rowOff>
    </xdr:from>
    <xdr:to>
      <xdr:col>1</xdr:col>
      <xdr:colOff>0</xdr:colOff>
      <xdr:row>14</xdr:row>
      <xdr:rowOff>9525</xdr:rowOff>
    </xdr:to>
    <xdr:cxnSp macro="">
      <xdr:nvCxnSpPr>
        <xdr:cNvPr id="64" name="Straight Connector 63"/>
        <xdr:cNvCxnSpPr/>
      </xdr:nvCxnSpPr>
      <xdr:spPr>
        <a:xfrm>
          <a:off x="590550" y="32385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65" name="Straight Connector 64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66" name="Straight Connector 65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67" name="Straight Connector 66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68" name="Straight Connector 67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69" name="Straight Connector 68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70" name="Straight Connector 69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3</xdr:row>
      <xdr:rowOff>180975</xdr:rowOff>
    </xdr:from>
    <xdr:to>
      <xdr:col>0</xdr:col>
      <xdr:colOff>895350</xdr:colOff>
      <xdr:row>3</xdr:row>
      <xdr:rowOff>180975</xdr:rowOff>
    </xdr:to>
    <xdr:cxnSp macro="">
      <xdr:nvCxnSpPr>
        <xdr:cNvPr id="71" name="Straight Connector 70"/>
        <xdr:cNvCxnSpPr/>
      </xdr:nvCxnSpPr>
      <xdr:spPr>
        <a:xfrm>
          <a:off x="581025" y="12096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14</xdr:row>
      <xdr:rowOff>9525</xdr:rowOff>
    </xdr:from>
    <xdr:to>
      <xdr:col>1</xdr:col>
      <xdr:colOff>0</xdr:colOff>
      <xdr:row>14</xdr:row>
      <xdr:rowOff>9525</xdr:rowOff>
    </xdr:to>
    <xdr:cxnSp macro="">
      <xdr:nvCxnSpPr>
        <xdr:cNvPr id="72" name="Straight Connector 71"/>
        <xdr:cNvCxnSpPr/>
      </xdr:nvCxnSpPr>
      <xdr:spPr>
        <a:xfrm>
          <a:off x="590550" y="32385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73" name="Straight Connector 72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74" name="Straight Connector 73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75" name="Straight Connector 74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76" name="Straight Connector 75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77" name="Straight Connector 76"/>
        <xdr:cNvCxnSpPr/>
      </xdr:nvCxnSpPr>
      <xdr:spPr>
        <a:xfrm>
          <a:off x="600075" y="142875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180975</xdr:rowOff>
    </xdr:from>
    <xdr:to>
      <xdr:col>1</xdr:col>
      <xdr:colOff>19050</xdr:colOff>
      <xdr:row>8</xdr:row>
      <xdr:rowOff>180975</xdr:rowOff>
    </xdr:to>
    <xdr:cxnSp macro="">
      <xdr:nvCxnSpPr>
        <xdr:cNvPr id="78" name="Straight Connector 77"/>
        <xdr:cNvCxnSpPr/>
      </xdr:nvCxnSpPr>
      <xdr:spPr>
        <a:xfrm>
          <a:off x="0" y="22098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3</xdr:row>
      <xdr:rowOff>180975</xdr:rowOff>
    </xdr:from>
    <xdr:to>
      <xdr:col>0</xdr:col>
      <xdr:colOff>895350</xdr:colOff>
      <xdr:row>3</xdr:row>
      <xdr:rowOff>180975</xdr:rowOff>
    </xdr:to>
    <xdr:cxnSp macro="">
      <xdr:nvCxnSpPr>
        <xdr:cNvPr id="79" name="Straight Connector 78"/>
        <xdr:cNvCxnSpPr/>
      </xdr:nvCxnSpPr>
      <xdr:spPr>
        <a:xfrm>
          <a:off x="581025" y="120967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14</xdr:row>
      <xdr:rowOff>9525</xdr:rowOff>
    </xdr:from>
    <xdr:to>
      <xdr:col>1</xdr:col>
      <xdr:colOff>0</xdr:colOff>
      <xdr:row>14</xdr:row>
      <xdr:rowOff>9525</xdr:rowOff>
    </xdr:to>
    <xdr:cxnSp macro="">
      <xdr:nvCxnSpPr>
        <xdr:cNvPr id="80" name="Straight Connector 79"/>
        <xdr:cNvCxnSpPr/>
      </xdr:nvCxnSpPr>
      <xdr:spPr>
        <a:xfrm>
          <a:off x="590550" y="3238500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15</xdr:row>
      <xdr:rowOff>180975</xdr:rowOff>
    </xdr:from>
    <xdr:to>
      <xdr:col>1</xdr:col>
      <xdr:colOff>9525</xdr:colOff>
      <xdr:row>15</xdr:row>
      <xdr:rowOff>180975</xdr:rowOff>
    </xdr:to>
    <xdr:cxnSp macro="">
      <xdr:nvCxnSpPr>
        <xdr:cNvPr id="81" name="Straight Connector 80"/>
        <xdr:cNvCxnSpPr/>
      </xdr:nvCxnSpPr>
      <xdr:spPr>
        <a:xfrm>
          <a:off x="600075" y="3609975"/>
          <a:ext cx="428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2" name="Straight Connector 1"/>
        <xdr:cNvCxnSpPr/>
      </xdr:nvCxnSpPr>
      <xdr:spPr>
        <a:xfrm>
          <a:off x="1876425" y="353377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3" name="Straight Connector 2"/>
        <xdr:cNvCxnSpPr/>
      </xdr:nvCxnSpPr>
      <xdr:spPr>
        <a:xfrm>
          <a:off x="1876425" y="4286250"/>
          <a:ext cx="19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4" name="Straight Connector 3"/>
        <xdr:cNvCxnSpPr/>
      </xdr:nvCxnSpPr>
      <xdr:spPr>
        <a:xfrm>
          <a:off x="1876425" y="58102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5" name="Straight Connector 4"/>
        <xdr:cNvCxnSpPr/>
      </xdr:nvCxnSpPr>
      <xdr:spPr>
        <a:xfrm>
          <a:off x="1876425" y="6410325"/>
          <a:ext cx="33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6" name="Straight Connector 5"/>
        <xdr:cNvCxnSpPr/>
      </xdr:nvCxnSpPr>
      <xdr:spPr>
        <a:xfrm>
          <a:off x="1209675" y="353377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7" name="Straight Connector 6"/>
        <xdr:cNvCxnSpPr/>
      </xdr:nvCxnSpPr>
      <xdr:spPr>
        <a:xfrm>
          <a:off x="609600" y="42862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8" name="Straight Connector 7"/>
        <xdr:cNvCxnSpPr/>
      </xdr:nvCxnSpPr>
      <xdr:spPr>
        <a:xfrm>
          <a:off x="1209675" y="581025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9" name="Straight Connector 8"/>
        <xdr:cNvCxnSpPr/>
      </xdr:nvCxnSpPr>
      <xdr:spPr>
        <a:xfrm>
          <a:off x="923925" y="64103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10" name="Straight Connector 9"/>
        <xdr:cNvCxnSpPr/>
      </xdr:nvCxnSpPr>
      <xdr:spPr>
        <a:xfrm>
          <a:off x="1209675" y="353377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11" name="Straight Connector 10"/>
        <xdr:cNvCxnSpPr/>
      </xdr:nvCxnSpPr>
      <xdr:spPr>
        <a:xfrm>
          <a:off x="609600" y="42862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9</xdr:row>
      <xdr:rowOff>180975</xdr:rowOff>
    </xdr:from>
    <xdr:to>
      <xdr:col>0</xdr:col>
      <xdr:colOff>895350</xdr:colOff>
      <xdr:row>9</xdr:row>
      <xdr:rowOff>180975</xdr:rowOff>
    </xdr:to>
    <xdr:cxnSp macro="">
      <xdr:nvCxnSpPr>
        <xdr:cNvPr id="12" name="Straight Connector 11"/>
        <xdr:cNvCxnSpPr/>
      </xdr:nvCxnSpPr>
      <xdr:spPr>
        <a:xfrm>
          <a:off x="1190625" y="2762250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23</xdr:row>
      <xdr:rowOff>9525</xdr:rowOff>
    </xdr:from>
    <xdr:to>
      <xdr:col>1</xdr:col>
      <xdr:colOff>0</xdr:colOff>
      <xdr:row>23</xdr:row>
      <xdr:rowOff>9525</xdr:rowOff>
    </xdr:to>
    <xdr:cxnSp macro="">
      <xdr:nvCxnSpPr>
        <xdr:cNvPr id="13" name="Straight Connector 12"/>
        <xdr:cNvCxnSpPr/>
      </xdr:nvCxnSpPr>
      <xdr:spPr>
        <a:xfrm>
          <a:off x="1200150" y="544830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14" name="Straight Connector 13"/>
        <xdr:cNvCxnSpPr/>
      </xdr:nvCxnSpPr>
      <xdr:spPr>
        <a:xfrm>
          <a:off x="1209675" y="581025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28</xdr:row>
      <xdr:rowOff>161925</xdr:rowOff>
    </xdr:from>
    <xdr:to>
      <xdr:col>0</xdr:col>
      <xdr:colOff>895350</xdr:colOff>
      <xdr:row>28</xdr:row>
      <xdr:rowOff>161925</xdr:rowOff>
    </xdr:to>
    <xdr:cxnSp macro="">
      <xdr:nvCxnSpPr>
        <xdr:cNvPr id="15" name="Straight Connector 14"/>
        <xdr:cNvCxnSpPr/>
      </xdr:nvCxnSpPr>
      <xdr:spPr>
        <a:xfrm>
          <a:off x="1190625" y="6553200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16" name="Straight Connector 15"/>
        <xdr:cNvCxnSpPr/>
      </xdr:nvCxnSpPr>
      <xdr:spPr>
        <a:xfrm>
          <a:off x="923925" y="64103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17" name="Straight Connector 16"/>
        <xdr:cNvCxnSpPr/>
      </xdr:nvCxnSpPr>
      <xdr:spPr>
        <a:xfrm>
          <a:off x="1876425" y="353377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18" name="Straight Connector 17"/>
        <xdr:cNvCxnSpPr/>
      </xdr:nvCxnSpPr>
      <xdr:spPr>
        <a:xfrm>
          <a:off x="1876425" y="4286250"/>
          <a:ext cx="19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19" name="Straight Connector 18"/>
        <xdr:cNvCxnSpPr/>
      </xdr:nvCxnSpPr>
      <xdr:spPr>
        <a:xfrm>
          <a:off x="1876425" y="5810250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20" name="Straight Connector 19"/>
        <xdr:cNvCxnSpPr/>
      </xdr:nvCxnSpPr>
      <xdr:spPr>
        <a:xfrm>
          <a:off x="1876425" y="6410325"/>
          <a:ext cx="33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21" name="Straight Connector 20"/>
        <xdr:cNvCxnSpPr/>
      </xdr:nvCxnSpPr>
      <xdr:spPr>
        <a:xfrm>
          <a:off x="1209675" y="353377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22" name="Straight Connector 21"/>
        <xdr:cNvCxnSpPr/>
      </xdr:nvCxnSpPr>
      <xdr:spPr>
        <a:xfrm>
          <a:off x="609600" y="42862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23" name="Straight Connector 22"/>
        <xdr:cNvCxnSpPr/>
      </xdr:nvCxnSpPr>
      <xdr:spPr>
        <a:xfrm>
          <a:off x="1209675" y="581025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24" name="Straight Connector 23"/>
        <xdr:cNvCxnSpPr/>
      </xdr:nvCxnSpPr>
      <xdr:spPr>
        <a:xfrm>
          <a:off x="923925" y="64103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25" name="Straight Connector 24"/>
        <xdr:cNvCxnSpPr/>
      </xdr:nvCxnSpPr>
      <xdr:spPr>
        <a:xfrm>
          <a:off x="1209675" y="3533775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180975</xdr:rowOff>
    </xdr:from>
    <xdr:to>
      <xdr:col>1</xdr:col>
      <xdr:colOff>19050</xdr:colOff>
      <xdr:row>16</xdr:row>
      <xdr:rowOff>180975</xdr:rowOff>
    </xdr:to>
    <xdr:cxnSp macro="">
      <xdr:nvCxnSpPr>
        <xdr:cNvPr id="26" name="Straight Connector 25"/>
        <xdr:cNvCxnSpPr/>
      </xdr:nvCxnSpPr>
      <xdr:spPr>
        <a:xfrm>
          <a:off x="609600" y="42862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9</xdr:row>
      <xdr:rowOff>180975</xdr:rowOff>
    </xdr:from>
    <xdr:to>
      <xdr:col>0</xdr:col>
      <xdr:colOff>895350</xdr:colOff>
      <xdr:row>9</xdr:row>
      <xdr:rowOff>180975</xdr:rowOff>
    </xdr:to>
    <xdr:cxnSp macro="">
      <xdr:nvCxnSpPr>
        <xdr:cNvPr id="27" name="Straight Connector 26"/>
        <xdr:cNvCxnSpPr/>
      </xdr:nvCxnSpPr>
      <xdr:spPr>
        <a:xfrm>
          <a:off x="581025" y="21812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23</xdr:row>
      <xdr:rowOff>9525</xdr:rowOff>
    </xdr:from>
    <xdr:to>
      <xdr:col>1</xdr:col>
      <xdr:colOff>0</xdr:colOff>
      <xdr:row>23</xdr:row>
      <xdr:rowOff>9525</xdr:rowOff>
    </xdr:to>
    <xdr:cxnSp macro="">
      <xdr:nvCxnSpPr>
        <xdr:cNvPr id="28" name="Straight Connector 27"/>
        <xdr:cNvCxnSpPr/>
      </xdr:nvCxnSpPr>
      <xdr:spPr>
        <a:xfrm>
          <a:off x="1200150" y="544830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24</xdr:row>
      <xdr:rowOff>180975</xdr:rowOff>
    </xdr:from>
    <xdr:to>
      <xdr:col>1</xdr:col>
      <xdr:colOff>9525</xdr:colOff>
      <xdr:row>24</xdr:row>
      <xdr:rowOff>180975</xdr:rowOff>
    </xdr:to>
    <xdr:cxnSp macro="">
      <xdr:nvCxnSpPr>
        <xdr:cNvPr id="29" name="Straight Connector 28"/>
        <xdr:cNvCxnSpPr/>
      </xdr:nvCxnSpPr>
      <xdr:spPr>
        <a:xfrm>
          <a:off x="1209675" y="581025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581025</xdr:colOff>
      <xdr:row>28</xdr:row>
      <xdr:rowOff>161925</xdr:rowOff>
    </xdr:from>
    <xdr:to>
      <xdr:col>0</xdr:col>
      <xdr:colOff>895350</xdr:colOff>
      <xdr:row>28</xdr:row>
      <xdr:rowOff>161925</xdr:rowOff>
    </xdr:to>
    <xdr:cxnSp macro="">
      <xdr:nvCxnSpPr>
        <xdr:cNvPr id="30" name="Straight Connector 29"/>
        <xdr:cNvCxnSpPr/>
      </xdr:nvCxnSpPr>
      <xdr:spPr>
        <a:xfrm>
          <a:off x="1190625" y="6553200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28</xdr:row>
      <xdr:rowOff>19050</xdr:rowOff>
    </xdr:from>
    <xdr:to>
      <xdr:col>1</xdr:col>
      <xdr:colOff>333375</xdr:colOff>
      <xdr:row>28</xdr:row>
      <xdr:rowOff>19050</xdr:rowOff>
    </xdr:to>
    <xdr:cxnSp macro="">
      <xdr:nvCxnSpPr>
        <xdr:cNvPr id="31" name="Straight Connector 30"/>
        <xdr:cNvCxnSpPr/>
      </xdr:nvCxnSpPr>
      <xdr:spPr>
        <a:xfrm>
          <a:off x="923925" y="641032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12</xdr:col>
      <xdr:colOff>0</xdr:colOff>
      <xdr:row>21</xdr:row>
      <xdr:rowOff>0</xdr:rowOff>
    </xdr:to>
    <xdr:cxnSp macro="">
      <xdr:nvCxnSpPr>
        <xdr:cNvPr id="2" name="Straight Connector 1"/>
        <xdr:cNvCxnSpPr/>
      </xdr:nvCxnSpPr>
      <xdr:spPr>
        <a:xfrm>
          <a:off x="5705475" y="3676650"/>
          <a:ext cx="1308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24</xdr:row>
      <xdr:rowOff>9525</xdr:rowOff>
    </xdr:to>
    <xdr:cxnSp macro="">
      <xdr:nvCxnSpPr>
        <xdr:cNvPr id="3" name="Straight Connector 2"/>
        <xdr:cNvCxnSpPr/>
      </xdr:nvCxnSpPr>
      <xdr:spPr>
        <a:xfrm>
          <a:off x="15630525" y="3514725"/>
          <a:ext cx="0" cy="695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962025</xdr:colOff>
      <xdr:row>19</xdr:row>
      <xdr:rowOff>171450</xdr:rowOff>
    </xdr:from>
    <xdr:to>
      <xdr:col>9</xdr:col>
      <xdr:colOff>0</xdr:colOff>
      <xdr:row>24</xdr:row>
      <xdr:rowOff>57150</xdr:rowOff>
    </xdr:to>
    <xdr:cxnSp macro="">
      <xdr:nvCxnSpPr>
        <xdr:cNvPr id="4" name="Straight Connector 3"/>
        <xdr:cNvCxnSpPr/>
      </xdr:nvCxnSpPr>
      <xdr:spPr>
        <a:xfrm flipH="1">
          <a:off x="16392525" y="3514725"/>
          <a:ext cx="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20</xdr:row>
      <xdr:rowOff>66675</xdr:rowOff>
    </xdr:from>
    <xdr:to>
      <xdr:col>9</xdr:col>
      <xdr:colOff>514350</xdr:colOff>
      <xdr:row>24</xdr:row>
      <xdr:rowOff>66675</xdr:rowOff>
    </xdr:to>
    <xdr:cxnSp macro="">
      <xdr:nvCxnSpPr>
        <xdr:cNvPr id="5" name="Straight Connector 4"/>
        <xdr:cNvCxnSpPr/>
      </xdr:nvCxnSpPr>
      <xdr:spPr>
        <a:xfrm>
          <a:off x="15535275" y="3581400"/>
          <a:ext cx="9525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923925</xdr:colOff>
      <xdr:row>20</xdr:row>
      <xdr:rowOff>0</xdr:rowOff>
    </xdr:from>
    <xdr:to>
      <xdr:col>11</xdr:col>
      <xdr:colOff>0</xdr:colOff>
      <xdr:row>24</xdr:row>
      <xdr:rowOff>19050</xdr:rowOff>
    </xdr:to>
    <xdr:cxnSp macro="">
      <xdr:nvCxnSpPr>
        <xdr:cNvPr id="6" name="Straight Connector 5"/>
        <xdr:cNvCxnSpPr/>
      </xdr:nvCxnSpPr>
      <xdr:spPr>
        <a:xfrm flipH="1">
          <a:off x="17535525" y="3514725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23</xdr:row>
      <xdr:rowOff>371475</xdr:rowOff>
    </xdr:from>
    <xdr:to>
      <xdr:col>1</xdr:col>
      <xdr:colOff>9525</xdr:colOff>
      <xdr:row>23</xdr:row>
      <xdr:rowOff>371475</xdr:rowOff>
    </xdr:to>
    <xdr:cxnSp macro="">
      <xdr:nvCxnSpPr>
        <xdr:cNvPr id="8" name="Straight Connector 7"/>
        <xdr:cNvCxnSpPr/>
      </xdr:nvCxnSpPr>
      <xdr:spPr>
        <a:xfrm>
          <a:off x="28575" y="4200525"/>
          <a:ext cx="847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19</xdr:row>
      <xdr:rowOff>0</xdr:rowOff>
    </xdr:from>
    <xdr:to>
      <xdr:col>1</xdr:col>
      <xdr:colOff>0</xdr:colOff>
      <xdr:row>19</xdr:row>
      <xdr:rowOff>0</xdr:rowOff>
    </xdr:to>
    <xdr:cxnSp macro="">
      <xdr:nvCxnSpPr>
        <xdr:cNvPr id="9" name="Straight Connector 8"/>
        <xdr:cNvCxnSpPr/>
      </xdr:nvCxnSpPr>
      <xdr:spPr>
        <a:xfrm>
          <a:off x="590550" y="335280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0</xdr:rowOff>
    </xdr:from>
    <xdr:to>
      <xdr:col>1</xdr:col>
      <xdr:colOff>9525</xdr:colOff>
      <xdr:row>17</xdr:row>
      <xdr:rowOff>0</xdr:rowOff>
    </xdr:to>
    <xdr:cxnSp macro="">
      <xdr:nvCxnSpPr>
        <xdr:cNvPr id="10" name="Straight Connector 9"/>
        <xdr:cNvCxnSpPr/>
      </xdr:nvCxnSpPr>
      <xdr:spPr>
        <a:xfrm>
          <a:off x="600075" y="302895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15</xdr:row>
      <xdr:rowOff>0</xdr:rowOff>
    </xdr:from>
    <xdr:to>
      <xdr:col>1</xdr:col>
      <xdr:colOff>0</xdr:colOff>
      <xdr:row>15</xdr:row>
      <xdr:rowOff>0</xdr:rowOff>
    </xdr:to>
    <xdr:cxnSp macro="">
      <xdr:nvCxnSpPr>
        <xdr:cNvPr id="11" name="Straight Connector 10"/>
        <xdr:cNvCxnSpPr/>
      </xdr:nvCxnSpPr>
      <xdr:spPr>
        <a:xfrm>
          <a:off x="590550" y="270510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14</xdr:row>
      <xdr:rowOff>0</xdr:rowOff>
    </xdr:from>
    <xdr:to>
      <xdr:col>0</xdr:col>
      <xdr:colOff>876300</xdr:colOff>
      <xdr:row>14</xdr:row>
      <xdr:rowOff>0</xdr:rowOff>
    </xdr:to>
    <xdr:cxnSp macro="">
      <xdr:nvCxnSpPr>
        <xdr:cNvPr id="12" name="Straight Connector 11"/>
        <xdr:cNvCxnSpPr/>
      </xdr:nvCxnSpPr>
      <xdr:spPr>
        <a:xfrm>
          <a:off x="561975" y="254317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1</xdr:col>
      <xdr:colOff>9525</xdr:colOff>
      <xdr:row>13</xdr:row>
      <xdr:rowOff>0</xdr:rowOff>
    </xdr:to>
    <xdr:cxnSp macro="">
      <xdr:nvCxnSpPr>
        <xdr:cNvPr id="13" name="Straight Connector 12"/>
        <xdr:cNvCxnSpPr/>
      </xdr:nvCxnSpPr>
      <xdr:spPr>
        <a:xfrm>
          <a:off x="600075" y="238125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10</xdr:row>
      <xdr:rowOff>0</xdr:rowOff>
    </xdr:from>
    <xdr:to>
      <xdr:col>1</xdr:col>
      <xdr:colOff>0</xdr:colOff>
      <xdr:row>10</xdr:row>
      <xdr:rowOff>0</xdr:rowOff>
    </xdr:to>
    <xdr:cxnSp macro="">
      <xdr:nvCxnSpPr>
        <xdr:cNvPr id="14" name="Straight Connector 13"/>
        <xdr:cNvCxnSpPr/>
      </xdr:nvCxnSpPr>
      <xdr:spPr>
        <a:xfrm>
          <a:off x="590550" y="18954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9</xdr:row>
      <xdr:rowOff>0</xdr:rowOff>
    </xdr:from>
    <xdr:to>
      <xdr:col>0</xdr:col>
      <xdr:colOff>885825</xdr:colOff>
      <xdr:row>9</xdr:row>
      <xdr:rowOff>0</xdr:rowOff>
    </xdr:to>
    <xdr:cxnSp macro="">
      <xdr:nvCxnSpPr>
        <xdr:cNvPr id="15" name="Straight Connector 14"/>
        <xdr:cNvCxnSpPr/>
      </xdr:nvCxnSpPr>
      <xdr:spPr>
        <a:xfrm>
          <a:off x="571500" y="1733550"/>
          <a:ext cx="295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8</xdr:row>
      <xdr:rowOff>0</xdr:rowOff>
    </xdr:from>
    <xdr:to>
      <xdr:col>0</xdr:col>
      <xdr:colOff>857250</xdr:colOff>
      <xdr:row>8</xdr:row>
      <xdr:rowOff>0</xdr:rowOff>
    </xdr:to>
    <xdr:cxnSp macro="">
      <xdr:nvCxnSpPr>
        <xdr:cNvPr id="16" name="Straight Connector 15"/>
        <xdr:cNvCxnSpPr/>
      </xdr:nvCxnSpPr>
      <xdr:spPr>
        <a:xfrm>
          <a:off x="542925" y="15716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7" name="Straight Connector 16"/>
        <xdr:cNvCxnSpPr/>
      </xdr:nvCxnSpPr>
      <xdr:spPr>
        <a:xfrm>
          <a:off x="600075" y="137160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6</xdr:row>
      <xdr:rowOff>0</xdr:rowOff>
    </xdr:from>
    <xdr:to>
      <xdr:col>1</xdr:col>
      <xdr:colOff>9525</xdr:colOff>
      <xdr:row>6</xdr:row>
      <xdr:rowOff>0</xdr:rowOff>
    </xdr:to>
    <xdr:cxnSp macro="">
      <xdr:nvCxnSpPr>
        <xdr:cNvPr id="18" name="Straight Connector 17"/>
        <xdr:cNvCxnSpPr/>
      </xdr:nvCxnSpPr>
      <xdr:spPr>
        <a:xfrm>
          <a:off x="600075" y="12096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23</xdr:row>
      <xdr:rowOff>371475</xdr:rowOff>
    </xdr:from>
    <xdr:to>
      <xdr:col>0</xdr:col>
      <xdr:colOff>9525</xdr:colOff>
      <xdr:row>23</xdr:row>
      <xdr:rowOff>371475</xdr:rowOff>
    </xdr:to>
    <xdr:cxnSp macro="">
      <xdr:nvCxnSpPr>
        <xdr:cNvPr id="19" name="Straight Connector 18"/>
        <xdr:cNvCxnSpPr/>
      </xdr:nvCxnSpPr>
      <xdr:spPr>
        <a:xfrm>
          <a:off x="28575" y="42005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17</xdr:row>
      <xdr:rowOff>0</xdr:rowOff>
    </xdr:from>
    <xdr:to>
      <xdr:col>0</xdr:col>
      <xdr:colOff>9525</xdr:colOff>
      <xdr:row>17</xdr:row>
      <xdr:rowOff>0</xdr:rowOff>
    </xdr:to>
    <xdr:cxnSp macro="">
      <xdr:nvCxnSpPr>
        <xdr:cNvPr id="20" name="Straight Connector 19"/>
        <xdr:cNvCxnSpPr/>
      </xdr:nvCxnSpPr>
      <xdr:spPr>
        <a:xfrm>
          <a:off x="600075" y="30289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0</xdr:rowOff>
    </xdr:from>
    <xdr:to>
      <xdr:col>0</xdr:col>
      <xdr:colOff>9525</xdr:colOff>
      <xdr:row>13</xdr:row>
      <xdr:rowOff>0</xdr:rowOff>
    </xdr:to>
    <xdr:cxnSp macro="">
      <xdr:nvCxnSpPr>
        <xdr:cNvPr id="21" name="Straight Connector 20"/>
        <xdr:cNvCxnSpPr/>
      </xdr:nvCxnSpPr>
      <xdr:spPr>
        <a:xfrm>
          <a:off x="600075" y="23812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7</xdr:row>
      <xdr:rowOff>0</xdr:rowOff>
    </xdr:from>
    <xdr:to>
      <xdr:col>0</xdr:col>
      <xdr:colOff>9525</xdr:colOff>
      <xdr:row>7</xdr:row>
      <xdr:rowOff>0</xdr:rowOff>
    </xdr:to>
    <xdr:cxnSp macro="">
      <xdr:nvCxnSpPr>
        <xdr:cNvPr id="22" name="Straight Connector 21"/>
        <xdr:cNvCxnSpPr/>
      </xdr:nvCxnSpPr>
      <xdr:spPr>
        <a:xfrm>
          <a:off x="600075" y="13716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6</xdr:row>
      <xdr:rowOff>0</xdr:rowOff>
    </xdr:from>
    <xdr:to>
      <xdr:col>0</xdr:col>
      <xdr:colOff>9525</xdr:colOff>
      <xdr:row>6</xdr:row>
      <xdr:rowOff>0</xdr:rowOff>
    </xdr:to>
    <xdr:cxnSp macro="">
      <xdr:nvCxnSpPr>
        <xdr:cNvPr id="23" name="Straight Connector 22"/>
        <xdr:cNvCxnSpPr/>
      </xdr:nvCxnSpPr>
      <xdr:spPr>
        <a:xfrm>
          <a:off x="600075" y="12096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activeCell="C6" sqref="C6"/>
    </sheetView>
  </sheetViews>
  <sheetFormatPr defaultRowHeight="12" x14ac:dyDescent="0.2"/>
  <cols>
    <col min="1" max="1" width="13" style="100" customWidth="1"/>
    <col min="2" max="3" width="43.7109375" style="100" customWidth="1"/>
    <col min="4" max="4" width="22.7109375" style="100" customWidth="1"/>
    <col min="5" max="5" width="6.5703125" style="100" customWidth="1"/>
    <col min="6" max="6" width="5.7109375" style="100" customWidth="1"/>
    <col min="7" max="7" width="5.5703125" style="100" customWidth="1"/>
    <col min="8" max="8" width="9.140625" style="100"/>
    <col min="9" max="9" width="9.140625" style="100" customWidth="1"/>
    <col min="10" max="10" width="14.42578125" style="100" customWidth="1"/>
    <col min="11" max="11" width="12.28515625" style="100" customWidth="1"/>
    <col min="12" max="13" width="11.85546875" style="100" customWidth="1"/>
    <col min="14" max="14" width="12" style="100" customWidth="1"/>
    <col min="15" max="16384" width="9.140625" style="100"/>
  </cols>
  <sheetData>
    <row r="1" spans="1:15" ht="20.100000000000001" customHeight="1" x14ac:dyDescent="0.2">
      <c r="A1" s="6" t="s">
        <v>2510</v>
      </c>
      <c r="B1" s="6" t="s">
        <v>2511</v>
      </c>
      <c r="C1" s="6" t="s">
        <v>1682</v>
      </c>
      <c r="D1" s="6" t="s">
        <v>219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2.5" customHeight="1" x14ac:dyDescent="0.2">
      <c r="A2" s="6" t="s">
        <v>12</v>
      </c>
      <c r="B2" s="97" t="s">
        <v>2252</v>
      </c>
      <c r="C2" s="97" t="s">
        <v>2253</v>
      </c>
      <c r="D2" s="98" t="s">
        <v>13</v>
      </c>
      <c r="E2" s="109">
        <v>0.1</v>
      </c>
      <c r="F2" s="109">
        <v>0.1</v>
      </c>
      <c r="G2" s="109">
        <v>0.1</v>
      </c>
      <c r="H2" s="109">
        <v>0.7</v>
      </c>
      <c r="I2" s="97"/>
      <c r="J2" s="110">
        <f>N2/4</f>
        <v>41250</v>
      </c>
      <c r="K2" s="110">
        <f>N2/4</f>
        <v>41250</v>
      </c>
      <c r="L2" s="110">
        <f>N2/4</f>
        <v>41250</v>
      </c>
      <c r="M2" s="110">
        <f>N2/4</f>
        <v>41250</v>
      </c>
      <c r="N2" s="99">
        <v>165000</v>
      </c>
      <c r="O2" s="6"/>
    </row>
    <row r="3" spans="1:15" ht="25.5" customHeight="1" x14ac:dyDescent="0.2">
      <c r="A3" s="6"/>
      <c r="B3" s="97" t="s">
        <v>2254</v>
      </c>
      <c r="C3" s="97" t="s">
        <v>2255</v>
      </c>
      <c r="D3" s="98" t="s">
        <v>13</v>
      </c>
      <c r="E3" s="109">
        <v>0.1</v>
      </c>
      <c r="F3" s="109">
        <v>0.1</v>
      </c>
      <c r="G3" s="109">
        <v>0.1</v>
      </c>
      <c r="H3" s="109">
        <v>0.7</v>
      </c>
      <c r="I3" s="97"/>
      <c r="J3" s="110">
        <f t="shared" ref="J3:J65" si="0">N3/4</f>
        <v>275000</v>
      </c>
      <c r="K3" s="110">
        <f t="shared" ref="K3:K65" si="1">N3/4</f>
        <v>275000</v>
      </c>
      <c r="L3" s="110">
        <f t="shared" ref="L3:L65" si="2">N3/4</f>
        <v>275000</v>
      </c>
      <c r="M3" s="110">
        <f t="shared" ref="M3:M65" si="3">N3/4</f>
        <v>275000</v>
      </c>
      <c r="N3" s="99">
        <v>1100000</v>
      </c>
      <c r="O3" s="6"/>
    </row>
    <row r="4" spans="1:15" ht="30" customHeight="1" x14ac:dyDescent="0.2">
      <c r="A4" s="6" t="s">
        <v>14</v>
      </c>
      <c r="B4" s="6" t="s">
        <v>15</v>
      </c>
      <c r="C4" s="97" t="s">
        <v>2256</v>
      </c>
      <c r="D4" s="98" t="s">
        <v>13</v>
      </c>
      <c r="E4" s="109">
        <v>0.1</v>
      </c>
      <c r="F4" s="109">
        <v>0.1</v>
      </c>
      <c r="G4" s="109">
        <v>0.1</v>
      </c>
      <c r="H4" s="109">
        <v>0.7</v>
      </c>
      <c r="I4" s="97"/>
      <c r="J4" s="110">
        <f t="shared" si="0"/>
        <v>25000</v>
      </c>
      <c r="K4" s="110">
        <f t="shared" si="1"/>
        <v>25000</v>
      </c>
      <c r="L4" s="110">
        <f t="shared" si="2"/>
        <v>25000</v>
      </c>
      <c r="M4" s="110">
        <f t="shared" si="3"/>
        <v>25000</v>
      </c>
      <c r="N4" s="99">
        <v>100000</v>
      </c>
      <c r="O4" s="6"/>
    </row>
    <row r="5" spans="1:15" ht="30" customHeight="1" x14ac:dyDescent="0.2">
      <c r="A5" s="6" t="s">
        <v>16</v>
      </c>
      <c r="B5" s="6" t="s">
        <v>17</v>
      </c>
      <c r="C5" s="97" t="s">
        <v>2257</v>
      </c>
      <c r="D5" s="98" t="s">
        <v>13</v>
      </c>
      <c r="E5" s="109">
        <v>0.1</v>
      </c>
      <c r="F5" s="109">
        <v>0.1</v>
      </c>
      <c r="G5" s="109">
        <v>0.1</v>
      </c>
      <c r="H5" s="109">
        <v>0.7</v>
      </c>
      <c r="I5" s="97"/>
      <c r="J5" s="110">
        <f t="shared" si="0"/>
        <v>25000</v>
      </c>
      <c r="K5" s="110">
        <f t="shared" si="1"/>
        <v>25000</v>
      </c>
      <c r="L5" s="110">
        <f t="shared" si="2"/>
        <v>25000</v>
      </c>
      <c r="M5" s="110">
        <f t="shared" si="3"/>
        <v>25000</v>
      </c>
      <c r="N5" s="99">
        <v>100000</v>
      </c>
      <c r="O5" s="6"/>
    </row>
    <row r="6" spans="1:15" ht="30" customHeight="1" x14ac:dyDescent="0.2">
      <c r="A6" s="6" t="s">
        <v>18</v>
      </c>
      <c r="B6" s="6" t="s">
        <v>19</v>
      </c>
      <c r="C6" s="97" t="s">
        <v>2258</v>
      </c>
      <c r="D6" s="98" t="s">
        <v>13</v>
      </c>
      <c r="E6" s="109">
        <v>0.1</v>
      </c>
      <c r="F6" s="109">
        <v>0.1</v>
      </c>
      <c r="G6" s="109">
        <v>0.1</v>
      </c>
      <c r="H6" s="109">
        <v>0.7</v>
      </c>
      <c r="I6" s="97"/>
      <c r="J6" s="110">
        <f t="shared" si="0"/>
        <v>25000</v>
      </c>
      <c r="K6" s="110">
        <f t="shared" si="1"/>
        <v>25000</v>
      </c>
      <c r="L6" s="110">
        <f t="shared" si="2"/>
        <v>25000</v>
      </c>
      <c r="M6" s="110">
        <f t="shared" si="3"/>
        <v>25000</v>
      </c>
      <c r="N6" s="99">
        <v>100000</v>
      </c>
      <c r="O6" s="6"/>
    </row>
    <row r="7" spans="1:15" ht="30" customHeight="1" x14ac:dyDescent="0.2">
      <c r="A7" s="6" t="s">
        <v>20</v>
      </c>
      <c r="B7" s="6" t="s">
        <v>21</v>
      </c>
      <c r="C7" s="97" t="s">
        <v>2259</v>
      </c>
      <c r="D7" s="98" t="s">
        <v>13</v>
      </c>
      <c r="E7" s="109">
        <v>0.1</v>
      </c>
      <c r="F7" s="109">
        <v>0.1</v>
      </c>
      <c r="G7" s="109">
        <v>0.1</v>
      </c>
      <c r="H7" s="109">
        <v>0.7</v>
      </c>
      <c r="I7" s="97"/>
      <c r="J7" s="110">
        <f t="shared" si="0"/>
        <v>25000</v>
      </c>
      <c r="K7" s="110">
        <f t="shared" si="1"/>
        <v>25000</v>
      </c>
      <c r="L7" s="110">
        <f t="shared" si="2"/>
        <v>25000</v>
      </c>
      <c r="M7" s="110">
        <f t="shared" si="3"/>
        <v>25000</v>
      </c>
      <c r="N7" s="99">
        <v>100000</v>
      </c>
      <c r="O7" s="6"/>
    </row>
    <row r="8" spans="1:15" ht="30" customHeight="1" x14ac:dyDescent="0.2">
      <c r="A8" s="6" t="s">
        <v>22</v>
      </c>
      <c r="B8" s="6" t="s">
        <v>23</v>
      </c>
      <c r="C8" s="97" t="s">
        <v>2260</v>
      </c>
      <c r="D8" s="98" t="s">
        <v>13</v>
      </c>
      <c r="E8" s="109">
        <v>0.1</v>
      </c>
      <c r="F8" s="109">
        <v>0.1</v>
      </c>
      <c r="G8" s="109">
        <v>0.1</v>
      </c>
      <c r="H8" s="109">
        <v>0.7</v>
      </c>
      <c r="I8" s="97"/>
      <c r="J8" s="110">
        <f t="shared" si="0"/>
        <v>100000</v>
      </c>
      <c r="K8" s="110">
        <f t="shared" si="1"/>
        <v>100000</v>
      </c>
      <c r="L8" s="110">
        <f t="shared" si="2"/>
        <v>100000</v>
      </c>
      <c r="M8" s="110">
        <f t="shared" si="3"/>
        <v>100000</v>
      </c>
      <c r="N8" s="99">
        <v>400000</v>
      </c>
      <c r="O8" s="6"/>
    </row>
    <row r="9" spans="1:15" ht="30" customHeight="1" x14ac:dyDescent="0.2">
      <c r="A9" s="6" t="s">
        <v>24</v>
      </c>
      <c r="B9" s="111" t="s">
        <v>25</v>
      </c>
      <c r="C9" s="97" t="s">
        <v>2261</v>
      </c>
      <c r="D9" s="98" t="s">
        <v>13</v>
      </c>
      <c r="E9" s="109">
        <v>0.1</v>
      </c>
      <c r="F9" s="109">
        <v>0.1</v>
      </c>
      <c r="G9" s="109">
        <v>0.1</v>
      </c>
      <c r="H9" s="109">
        <v>0.7</v>
      </c>
      <c r="I9" s="97"/>
      <c r="J9" s="110">
        <f t="shared" si="0"/>
        <v>75000</v>
      </c>
      <c r="K9" s="110">
        <f t="shared" si="1"/>
        <v>75000</v>
      </c>
      <c r="L9" s="110">
        <f t="shared" si="2"/>
        <v>75000</v>
      </c>
      <c r="M9" s="110">
        <f t="shared" si="3"/>
        <v>75000</v>
      </c>
      <c r="N9" s="99">
        <v>300000</v>
      </c>
      <c r="O9" s="6"/>
    </row>
    <row r="10" spans="1:15" ht="30" customHeight="1" x14ac:dyDescent="0.2">
      <c r="A10" s="6"/>
      <c r="B10" s="97"/>
      <c r="C10" s="97"/>
      <c r="D10" s="98"/>
      <c r="E10" s="109"/>
      <c r="F10" s="109"/>
      <c r="G10" s="109"/>
      <c r="H10" s="109"/>
      <c r="I10" s="97"/>
      <c r="J10" s="110"/>
      <c r="K10" s="110"/>
      <c r="L10" s="110"/>
      <c r="M10" s="110"/>
      <c r="N10" s="99"/>
      <c r="O10" s="6"/>
    </row>
    <row r="11" spans="1:15" ht="30" customHeight="1" x14ac:dyDescent="0.2">
      <c r="A11" s="6" t="s">
        <v>26</v>
      </c>
      <c r="B11" s="97" t="s">
        <v>2262</v>
      </c>
      <c r="C11" s="97" t="s">
        <v>2263</v>
      </c>
      <c r="D11" s="98" t="s">
        <v>13</v>
      </c>
      <c r="E11" s="109">
        <v>0.1</v>
      </c>
      <c r="F11" s="109">
        <v>0.1</v>
      </c>
      <c r="G11" s="109">
        <v>0.1</v>
      </c>
      <c r="H11" s="109">
        <v>0.7</v>
      </c>
      <c r="I11" s="97"/>
      <c r="J11" s="110">
        <f t="shared" si="0"/>
        <v>55000</v>
      </c>
      <c r="K11" s="110">
        <f t="shared" si="1"/>
        <v>55000</v>
      </c>
      <c r="L11" s="110">
        <f t="shared" si="2"/>
        <v>55000</v>
      </c>
      <c r="M11" s="110">
        <f t="shared" si="3"/>
        <v>55000</v>
      </c>
      <c r="N11" s="99">
        <v>220000</v>
      </c>
      <c r="O11" s="6"/>
    </row>
    <row r="12" spans="1:15" ht="30" customHeight="1" x14ac:dyDescent="0.2">
      <c r="A12" s="6" t="s">
        <v>28</v>
      </c>
      <c r="B12" s="97" t="s">
        <v>2264</v>
      </c>
      <c r="C12" s="97" t="s">
        <v>2265</v>
      </c>
      <c r="D12" s="98" t="s">
        <v>13</v>
      </c>
      <c r="E12" s="109">
        <v>0.1</v>
      </c>
      <c r="F12" s="109">
        <v>0.1</v>
      </c>
      <c r="G12" s="109">
        <v>0.1</v>
      </c>
      <c r="H12" s="109">
        <v>0.7</v>
      </c>
      <c r="I12" s="97"/>
      <c r="J12" s="110">
        <f t="shared" si="0"/>
        <v>2200000</v>
      </c>
      <c r="K12" s="110">
        <f t="shared" si="1"/>
        <v>2200000</v>
      </c>
      <c r="L12" s="110">
        <f t="shared" si="2"/>
        <v>2200000</v>
      </c>
      <c r="M12" s="110">
        <f t="shared" si="3"/>
        <v>2200000</v>
      </c>
      <c r="N12" s="99">
        <v>8800000</v>
      </c>
      <c r="O12" s="6"/>
    </row>
    <row r="13" spans="1:15" ht="30" customHeight="1" x14ac:dyDescent="0.2">
      <c r="A13" s="6" t="s">
        <v>29</v>
      </c>
      <c r="B13" s="6" t="s">
        <v>30</v>
      </c>
      <c r="C13" s="97" t="s">
        <v>2265</v>
      </c>
      <c r="D13" s="98" t="s">
        <v>13</v>
      </c>
      <c r="E13" s="109">
        <v>0.1</v>
      </c>
      <c r="F13" s="109">
        <v>0.1</v>
      </c>
      <c r="G13" s="109">
        <v>0.1</v>
      </c>
      <c r="H13" s="109">
        <v>0.7</v>
      </c>
      <c r="I13" s="97"/>
      <c r="J13" s="110">
        <f t="shared" si="0"/>
        <v>2200000</v>
      </c>
      <c r="K13" s="110">
        <f t="shared" si="1"/>
        <v>2200000</v>
      </c>
      <c r="L13" s="110">
        <f t="shared" si="2"/>
        <v>2200000</v>
      </c>
      <c r="M13" s="110">
        <f t="shared" si="3"/>
        <v>2200000</v>
      </c>
      <c r="N13" s="99">
        <v>8800000</v>
      </c>
      <c r="O13" s="6"/>
    </row>
    <row r="14" spans="1:15" ht="30" customHeight="1" x14ac:dyDescent="0.2">
      <c r="A14" s="6"/>
      <c r="B14" s="97"/>
      <c r="C14" s="97"/>
      <c r="D14" s="98" t="s">
        <v>13</v>
      </c>
      <c r="E14" s="109">
        <v>0.1</v>
      </c>
      <c r="F14" s="109">
        <v>0.1</v>
      </c>
      <c r="G14" s="109">
        <v>0.1</v>
      </c>
      <c r="H14" s="109">
        <v>0.7</v>
      </c>
      <c r="I14" s="97"/>
      <c r="J14" s="110"/>
      <c r="K14" s="110"/>
      <c r="L14" s="110"/>
      <c r="M14" s="110"/>
      <c r="N14" s="99"/>
      <c r="O14" s="6"/>
    </row>
    <row r="15" spans="1:15" ht="30" customHeight="1" x14ac:dyDescent="0.2">
      <c r="A15" s="6"/>
      <c r="B15" s="97" t="s">
        <v>2266</v>
      </c>
      <c r="C15" s="97" t="s">
        <v>2267</v>
      </c>
      <c r="D15" s="98"/>
      <c r="E15" s="109">
        <v>0.1</v>
      </c>
      <c r="F15" s="109">
        <v>0.1</v>
      </c>
      <c r="G15" s="109">
        <v>0.1</v>
      </c>
      <c r="H15" s="109">
        <v>0.7</v>
      </c>
      <c r="I15" s="97"/>
      <c r="J15" s="110">
        <f t="shared" si="0"/>
        <v>4125000</v>
      </c>
      <c r="K15" s="110">
        <f t="shared" si="1"/>
        <v>4125000</v>
      </c>
      <c r="L15" s="110">
        <f t="shared" si="2"/>
        <v>4125000</v>
      </c>
      <c r="M15" s="110">
        <f t="shared" si="3"/>
        <v>4125000</v>
      </c>
      <c r="N15" s="99">
        <v>16500000</v>
      </c>
      <c r="O15" s="6"/>
    </row>
    <row r="16" spans="1:15" ht="30" customHeight="1" x14ac:dyDescent="0.2">
      <c r="A16" s="6"/>
      <c r="B16" s="97" t="s">
        <v>2268</v>
      </c>
      <c r="C16" s="97" t="s">
        <v>2269</v>
      </c>
      <c r="D16" s="98"/>
      <c r="E16" s="109">
        <v>0.1</v>
      </c>
      <c r="F16" s="109">
        <v>0.1</v>
      </c>
      <c r="G16" s="109">
        <v>0.1</v>
      </c>
      <c r="H16" s="109">
        <v>0.7</v>
      </c>
      <c r="I16" s="97"/>
      <c r="J16" s="110">
        <f t="shared" si="0"/>
        <v>275000</v>
      </c>
      <c r="K16" s="110">
        <f t="shared" si="1"/>
        <v>275000</v>
      </c>
      <c r="L16" s="110">
        <f t="shared" si="2"/>
        <v>275000</v>
      </c>
      <c r="M16" s="110">
        <f t="shared" si="3"/>
        <v>275000</v>
      </c>
      <c r="N16" s="99">
        <v>1100000</v>
      </c>
      <c r="O16" s="6"/>
    </row>
    <row r="17" spans="1:15" ht="30" customHeight="1" x14ac:dyDescent="0.2">
      <c r="A17" s="6"/>
      <c r="B17" s="97" t="s">
        <v>2270</v>
      </c>
      <c r="C17" s="97" t="s">
        <v>2271</v>
      </c>
      <c r="D17" s="98"/>
      <c r="E17" s="109">
        <v>0.1</v>
      </c>
      <c r="F17" s="109">
        <v>0.1</v>
      </c>
      <c r="G17" s="109">
        <v>0.1</v>
      </c>
      <c r="H17" s="109">
        <v>0.7</v>
      </c>
      <c r="I17" s="97"/>
      <c r="J17" s="110">
        <f t="shared" si="0"/>
        <v>137500</v>
      </c>
      <c r="K17" s="110">
        <f t="shared" si="1"/>
        <v>137500</v>
      </c>
      <c r="L17" s="110">
        <f t="shared" si="2"/>
        <v>137500</v>
      </c>
      <c r="M17" s="110">
        <f t="shared" si="3"/>
        <v>137500</v>
      </c>
      <c r="N17" s="99">
        <v>550000</v>
      </c>
      <c r="O17" s="6"/>
    </row>
    <row r="18" spans="1:15" ht="30" customHeight="1" x14ac:dyDescent="0.2">
      <c r="A18" s="6"/>
      <c r="B18" s="97" t="s">
        <v>2272</v>
      </c>
      <c r="C18" s="97" t="s">
        <v>2273</v>
      </c>
      <c r="D18" s="98"/>
      <c r="E18" s="109">
        <v>0.1</v>
      </c>
      <c r="F18" s="109">
        <v>0.1</v>
      </c>
      <c r="G18" s="109">
        <v>0.1</v>
      </c>
      <c r="H18" s="109">
        <v>0.7</v>
      </c>
      <c r="I18" s="97"/>
      <c r="J18" s="110">
        <f t="shared" si="0"/>
        <v>137500</v>
      </c>
      <c r="K18" s="110">
        <f t="shared" si="1"/>
        <v>137500</v>
      </c>
      <c r="L18" s="110">
        <f t="shared" si="2"/>
        <v>137500</v>
      </c>
      <c r="M18" s="110">
        <f t="shared" si="3"/>
        <v>137500</v>
      </c>
      <c r="N18" s="99">
        <v>550000</v>
      </c>
      <c r="O18" s="6"/>
    </row>
    <row r="19" spans="1:15" ht="30" customHeight="1" x14ac:dyDescent="0.2">
      <c r="A19" s="5"/>
      <c r="B19" s="112" t="s">
        <v>2274</v>
      </c>
      <c r="C19" s="97"/>
      <c r="D19" s="98"/>
      <c r="E19" s="109">
        <v>0.1</v>
      </c>
      <c r="F19" s="109">
        <v>0.1</v>
      </c>
      <c r="G19" s="109">
        <v>0.1</v>
      </c>
      <c r="H19" s="109">
        <v>0.7</v>
      </c>
      <c r="I19" s="112"/>
      <c r="J19" s="110">
        <f t="shared" si="0"/>
        <v>1375000</v>
      </c>
      <c r="K19" s="110">
        <f t="shared" si="1"/>
        <v>1375000</v>
      </c>
      <c r="L19" s="110">
        <f t="shared" si="2"/>
        <v>1375000</v>
      </c>
      <c r="M19" s="110">
        <f t="shared" si="3"/>
        <v>1375000</v>
      </c>
      <c r="N19" s="113">
        <v>5500000</v>
      </c>
      <c r="O19" s="5"/>
    </row>
    <row r="20" spans="1:15" ht="30" customHeight="1" x14ac:dyDescent="0.2">
      <c r="A20" s="6" t="s">
        <v>43</v>
      </c>
      <c r="B20" s="6" t="s">
        <v>44</v>
      </c>
      <c r="C20" s="97" t="s">
        <v>2275</v>
      </c>
      <c r="D20" s="98" t="s">
        <v>13</v>
      </c>
      <c r="E20" s="109">
        <v>0.1</v>
      </c>
      <c r="F20" s="109">
        <v>0.1</v>
      </c>
      <c r="G20" s="109">
        <v>0.1</v>
      </c>
      <c r="H20" s="109">
        <v>0.7</v>
      </c>
      <c r="I20" s="97"/>
      <c r="J20" s="110">
        <f t="shared" si="0"/>
        <v>325000</v>
      </c>
      <c r="K20" s="110">
        <f t="shared" si="1"/>
        <v>325000</v>
      </c>
      <c r="L20" s="110">
        <f t="shared" si="2"/>
        <v>325000</v>
      </c>
      <c r="M20" s="110">
        <f t="shared" si="3"/>
        <v>325000</v>
      </c>
      <c r="N20" s="99">
        <v>1300000</v>
      </c>
      <c r="O20" s="6"/>
    </row>
    <row r="21" spans="1:15" ht="30" customHeight="1" x14ac:dyDescent="0.2">
      <c r="A21" s="6" t="s">
        <v>32</v>
      </c>
      <c r="B21" s="6" t="s">
        <v>33</v>
      </c>
      <c r="C21" s="97" t="s">
        <v>2275</v>
      </c>
      <c r="D21" s="98" t="s">
        <v>13</v>
      </c>
      <c r="E21" s="109">
        <v>0.1</v>
      </c>
      <c r="F21" s="109">
        <v>0.1</v>
      </c>
      <c r="G21" s="109">
        <v>0.1</v>
      </c>
      <c r="H21" s="109">
        <v>0.7</v>
      </c>
      <c r="I21" s="97"/>
      <c r="J21" s="110">
        <f t="shared" si="0"/>
        <v>125000</v>
      </c>
      <c r="K21" s="110">
        <f t="shared" si="1"/>
        <v>125000</v>
      </c>
      <c r="L21" s="110">
        <f t="shared" si="2"/>
        <v>125000</v>
      </c>
      <c r="M21" s="110">
        <f t="shared" si="3"/>
        <v>125000</v>
      </c>
      <c r="N21" s="99">
        <v>500000</v>
      </c>
      <c r="O21" s="6"/>
    </row>
    <row r="22" spans="1:15" ht="30" customHeight="1" x14ac:dyDescent="0.2">
      <c r="A22" s="6" t="s">
        <v>34</v>
      </c>
      <c r="B22" s="6" t="s">
        <v>35</v>
      </c>
      <c r="C22" s="97" t="s">
        <v>2275</v>
      </c>
      <c r="D22" s="98" t="s">
        <v>13</v>
      </c>
      <c r="E22" s="109">
        <v>0.1</v>
      </c>
      <c r="F22" s="109">
        <v>0.1</v>
      </c>
      <c r="G22" s="109">
        <v>0.1</v>
      </c>
      <c r="H22" s="109">
        <v>0.7</v>
      </c>
      <c r="I22" s="97"/>
      <c r="J22" s="110">
        <f t="shared" si="0"/>
        <v>187500</v>
      </c>
      <c r="K22" s="110">
        <f t="shared" si="1"/>
        <v>187500</v>
      </c>
      <c r="L22" s="110">
        <f t="shared" si="2"/>
        <v>187500</v>
      </c>
      <c r="M22" s="110">
        <f t="shared" si="3"/>
        <v>187500</v>
      </c>
      <c r="N22" s="99">
        <v>750000</v>
      </c>
      <c r="O22" s="6"/>
    </row>
    <row r="23" spans="1:15" ht="30" customHeight="1" x14ac:dyDescent="0.2">
      <c r="A23" s="6" t="s">
        <v>36</v>
      </c>
      <c r="B23" s="6" t="s">
        <v>37</v>
      </c>
      <c r="C23" s="97" t="s">
        <v>2275</v>
      </c>
      <c r="D23" s="98" t="s">
        <v>13</v>
      </c>
      <c r="E23" s="109">
        <v>0.1</v>
      </c>
      <c r="F23" s="109">
        <v>0.1</v>
      </c>
      <c r="G23" s="109">
        <v>0.1</v>
      </c>
      <c r="H23" s="109">
        <v>0.7</v>
      </c>
      <c r="I23" s="97"/>
      <c r="J23" s="110">
        <f t="shared" si="0"/>
        <v>187500</v>
      </c>
      <c r="K23" s="110">
        <f t="shared" si="1"/>
        <v>187500</v>
      </c>
      <c r="L23" s="110">
        <f t="shared" si="2"/>
        <v>187500</v>
      </c>
      <c r="M23" s="110">
        <f t="shared" si="3"/>
        <v>187500</v>
      </c>
      <c r="N23" s="99">
        <v>750000</v>
      </c>
      <c r="O23" s="6"/>
    </row>
    <row r="24" spans="1:15" ht="30" customHeight="1" x14ac:dyDescent="0.2">
      <c r="A24" s="6" t="s">
        <v>38</v>
      </c>
      <c r="B24" s="6" t="s">
        <v>39</v>
      </c>
      <c r="C24" s="97" t="s">
        <v>2275</v>
      </c>
      <c r="D24" s="98" t="s">
        <v>13</v>
      </c>
      <c r="E24" s="109">
        <v>0.1</v>
      </c>
      <c r="F24" s="109">
        <v>0.1</v>
      </c>
      <c r="G24" s="109">
        <v>0.1</v>
      </c>
      <c r="H24" s="109">
        <v>0.7</v>
      </c>
      <c r="I24" s="97"/>
      <c r="J24" s="110">
        <f t="shared" si="0"/>
        <v>300000</v>
      </c>
      <c r="K24" s="110">
        <f t="shared" si="1"/>
        <v>300000</v>
      </c>
      <c r="L24" s="110">
        <f t="shared" si="2"/>
        <v>300000</v>
      </c>
      <c r="M24" s="110">
        <f t="shared" si="3"/>
        <v>300000</v>
      </c>
      <c r="N24" s="99">
        <v>1200000</v>
      </c>
      <c r="O24" s="6"/>
    </row>
    <row r="25" spans="1:15" ht="30" customHeight="1" x14ac:dyDescent="0.2">
      <c r="A25" s="6" t="s">
        <v>40</v>
      </c>
      <c r="B25" s="6" t="s">
        <v>41</v>
      </c>
      <c r="C25" s="97" t="s">
        <v>2275</v>
      </c>
      <c r="D25" s="98" t="s">
        <v>13</v>
      </c>
      <c r="E25" s="109">
        <v>0.1</v>
      </c>
      <c r="F25" s="109">
        <v>0.1</v>
      </c>
      <c r="G25" s="109">
        <v>0.1</v>
      </c>
      <c r="H25" s="109">
        <v>0.7</v>
      </c>
      <c r="I25" s="97"/>
      <c r="J25" s="110">
        <f t="shared" si="0"/>
        <v>250000</v>
      </c>
      <c r="K25" s="110">
        <f t="shared" si="1"/>
        <v>250000</v>
      </c>
      <c r="L25" s="110">
        <f t="shared" si="2"/>
        <v>250000</v>
      </c>
      <c r="M25" s="110">
        <f t="shared" si="3"/>
        <v>250000</v>
      </c>
      <c r="N25" s="99">
        <v>1000000</v>
      </c>
      <c r="O25" s="6"/>
    </row>
    <row r="26" spans="1:15" ht="21" customHeight="1" x14ac:dyDescent="0.2">
      <c r="A26" s="6"/>
      <c r="B26" s="6"/>
      <c r="C26" s="97"/>
      <c r="D26" s="98" t="s">
        <v>13</v>
      </c>
      <c r="E26" s="109"/>
      <c r="F26" s="109"/>
      <c r="G26" s="109"/>
      <c r="H26" s="109"/>
      <c r="I26" s="97"/>
      <c r="J26" s="110"/>
      <c r="K26" s="110"/>
      <c r="L26" s="110"/>
      <c r="M26" s="110"/>
      <c r="N26" s="99"/>
      <c r="O26" s="6"/>
    </row>
    <row r="27" spans="1:15" ht="30" customHeight="1" x14ac:dyDescent="0.2">
      <c r="A27" s="5"/>
      <c r="B27" s="112" t="s">
        <v>2276</v>
      </c>
      <c r="C27" s="97"/>
      <c r="D27" s="98"/>
      <c r="E27" s="109">
        <v>0.1</v>
      </c>
      <c r="F27" s="109">
        <v>0.1</v>
      </c>
      <c r="G27" s="109">
        <v>0.1</v>
      </c>
      <c r="H27" s="109">
        <v>0.7</v>
      </c>
      <c r="I27" s="112"/>
      <c r="J27" s="110">
        <f t="shared" si="0"/>
        <v>137500</v>
      </c>
      <c r="K27" s="110">
        <f t="shared" si="1"/>
        <v>137500</v>
      </c>
      <c r="L27" s="110">
        <f t="shared" si="2"/>
        <v>137500</v>
      </c>
      <c r="M27" s="110">
        <f t="shared" si="3"/>
        <v>137500</v>
      </c>
      <c r="N27" s="113">
        <v>550000</v>
      </c>
      <c r="O27" s="5"/>
    </row>
    <row r="28" spans="1:15" ht="30" customHeight="1" x14ac:dyDescent="0.2">
      <c r="A28" s="6" t="s">
        <v>47</v>
      </c>
      <c r="B28" s="6" t="s">
        <v>48</v>
      </c>
      <c r="C28" s="97" t="s">
        <v>2277</v>
      </c>
      <c r="D28" s="98" t="s">
        <v>49</v>
      </c>
      <c r="E28" s="109">
        <v>0.1</v>
      </c>
      <c r="F28" s="109">
        <v>0.1</v>
      </c>
      <c r="G28" s="109">
        <v>0.1</v>
      </c>
      <c r="H28" s="109">
        <v>0.7</v>
      </c>
      <c r="I28" s="97"/>
      <c r="J28" s="110">
        <f t="shared" si="0"/>
        <v>37500</v>
      </c>
      <c r="K28" s="110">
        <f t="shared" si="1"/>
        <v>37500</v>
      </c>
      <c r="L28" s="110">
        <f t="shared" si="2"/>
        <v>37500</v>
      </c>
      <c r="M28" s="110">
        <f t="shared" si="3"/>
        <v>37500</v>
      </c>
      <c r="N28" s="99">
        <v>150000</v>
      </c>
      <c r="O28" s="6"/>
    </row>
    <row r="29" spans="1:15" ht="30" customHeight="1" x14ac:dyDescent="0.2">
      <c r="A29" s="6" t="s">
        <v>50</v>
      </c>
      <c r="B29" s="6" t="s">
        <v>51</v>
      </c>
      <c r="C29" s="97" t="s">
        <v>2277</v>
      </c>
      <c r="D29" s="98" t="s">
        <v>49</v>
      </c>
      <c r="E29" s="109">
        <v>0.1</v>
      </c>
      <c r="F29" s="109">
        <v>0.1</v>
      </c>
      <c r="G29" s="109">
        <v>0.1</v>
      </c>
      <c r="H29" s="109">
        <v>0.7</v>
      </c>
      <c r="I29" s="97"/>
      <c r="J29" s="110">
        <f t="shared" si="0"/>
        <v>50000</v>
      </c>
      <c r="K29" s="110">
        <f t="shared" si="1"/>
        <v>50000</v>
      </c>
      <c r="L29" s="110">
        <f t="shared" si="2"/>
        <v>50000</v>
      </c>
      <c r="M29" s="110">
        <f t="shared" si="3"/>
        <v>50000</v>
      </c>
      <c r="N29" s="99">
        <v>200000</v>
      </c>
      <c r="O29" s="6"/>
    </row>
    <row r="30" spans="1:15" ht="30" customHeight="1" x14ac:dyDescent="0.2">
      <c r="A30" s="6" t="s">
        <v>45</v>
      </c>
      <c r="B30" s="111" t="s">
        <v>2278</v>
      </c>
      <c r="C30" s="97" t="s">
        <v>2277</v>
      </c>
      <c r="D30" s="98" t="s">
        <v>49</v>
      </c>
      <c r="E30" s="109">
        <v>0.1</v>
      </c>
      <c r="F30" s="109">
        <v>0.1</v>
      </c>
      <c r="G30" s="109">
        <v>0.1</v>
      </c>
      <c r="H30" s="109">
        <v>0.7</v>
      </c>
      <c r="I30" s="97"/>
      <c r="J30" s="110">
        <f t="shared" si="0"/>
        <v>50000</v>
      </c>
      <c r="K30" s="110">
        <f t="shared" si="1"/>
        <v>50000</v>
      </c>
      <c r="L30" s="110">
        <f t="shared" si="2"/>
        <v>50000</v>
      </c>
      <c r="M30" s="110">
        <f t="shared" si="3"/>
        <v>50000</v>
      </c>
      <c r="N30" s="99">
        <v>200000</v>
      </c>
      <c r="O30" s="6"/>
    </row>
    <row r="31" spans="1:15" ht="15" customHeight="1" x14ac:dyDescent="0.2">
      <c r="A31" s="5"/>
      <c r="B31" s="112" t="s">
        <v>2279</v>
      </c>
      <c r="C31" s="97"/>
      <c r="D31" s="98"/>
      <c r="E31" s="109">
        <v>0.1</v>
      </c>
      <c r="F31" s="109">
        <v>0.1</v>
      </c>
      <c r="G31" s="109">
        <v>0.1</v>
      </c>
      <c r="H31" s="109">
        <v>0.7</v>
      </c>
      <c r="I31" s="112"/>
      <c r="J31" s="110">
        <f t="shared" si="0"/>
        <v>550000</v>
      </c>
      <c r="K31" s="110">
        <f t="shared" si="1"/>
        <v>550000</v>
      </c>
      <c r="L31" s="110">
        <f t="shared" si="2"/>
        <v>550000</v>
      </c>
      <c r="M31" s="110">
        <f t="shared" si="3"/>
        <v>550000</v>
      </c>
      <c r="N31" s="113">
        <v>2200000</v>
      </c>
      <c r="O31" s="5"/>
    </row>
    <row r="32" spans="1:15" ht="30" customHeight="1" x14ac:dyDescent="0.2">
      <c r="A32" s="6" t="s">
        <v>2135</v>
      </c>
      <c r="B32" s="6" t="s">
        <v>2280</v>
      </c>
      <c r="C32" s="97" t="s">
        <v>2281</v>
      </c>
      <c r="D32" s="98" t="s">
        <v>13</v>
      </c>
      <c r="E32" s="109">
        <v>0.1</v>
      </c>
      <c r="F32" s="109">
        <v>0.1</v>
      </c>
      <c r="G32" s="109">
        <v>0.1</v>
      </c>
      <c r="H32" s="109">
        <v>0.7</v>
      </c>
      <c r="I32" s="97"/>
      <c r="J32" s="110">
        <f t="shared" si="0"/>
        <v>250000</v>
      </c>
      <c r="K32" s="110">
        <f t="shared" si="1"/>
        <v>250000</v>
      </c>
      <c r="L32" s="110">
        <f t="shared" si="2"/>
        <v>250000</v>
      </c>
      <c r="M32" s="110">
        <f t="shared" si="3"/>
        <v>250000</v>
      </c>
      <c r="N32" s="99">
        <v>1000000</v>
      </c>
      <c r="O32" s="6"/>
    </row>
    <row r="33" spans="1:15" ht="30" customHeight="1" x14ac:dyDescent="0.2">
      <c r="A33" s="6" t="s">
        <v>2282</v>
      </c>
      <c r="B33" s="6" t="s">
        <v>2283</v>
      </c>
      <c r="C33" s="97" t="s">
        <v>2281</v>
      </c>
      <c r="D33" s="98" t="s">
        <v>13</v>
      </c>
      <c r="E33" s="109">
        <v>0.1</v>
      </c>
      <c r="F33" s="109">
        <v>0.1</v>
      </c>
      <c r="G33" s="109">
        <v>0.1</v>
      </c>
      <c r="H33" s="109">
        <v>0.7</v>
      </c>
      <c r="I33" s="97"/>
      <c r="J33" s="110">
        <f t="shared" si="0"/>
        <v>175000</v>
      </c>
      <c r="K33" s="110">
        <f t="shared" si="1"/>
        <v>175000</v>
      </c>
      <c r="L33" s="110">
        <f t="shared" si="2"/>
        <v>175000</v>
      </c>
      <c r="M33" s="110">
        <f t="shared" si="3"/>
        <v>175000</v>
      </c>
      <c r="N33" s="99">
        <v>700000</v>
      </c>
      <c r="O33" s="6"/>
    </row>
    <row r="34" spans="1:15" ht="30" customHeight="1" x14ac:dyDescent="0.2">
      <c r="A34" s="6" t="s">
        <v>2284</v>
      </c>
      <c r="B34" s="6" t="s">
        <v>2285</v>
      </c>
      <c r="C34" s="97" t="s">
        <v>2281</v>
      </c>
      <c r="D34" s="98" t="s">
        <v>13</v>
      </c>
      <c r="E34" s="109">
        <v>0.1</v>
      </c>
      <c r="F34" s="109">
        <v>0.1</v>
      </c>
      <c r="G34" s="109">
        <v>0.1</v>
      </c>
      <c r="H34" s="109">
        <v>0.7</v>
      </c>
      <c r="I34" s="97"/>
      <c r="J34" s="110">
        <f t="shared" si="0"/>
        <v>125000</v>
      </c>
      <c r="K34" s="110">
        <f t="shared" si="1"/>
        <v>125000</v>
      </c>
      <c r="L34" s="110">
        <f t="shared" si="2"/>
        <v>125000</v>
      </c>
      <c r="M34" s="110">
        <f t="shared" si="3"/>
        <v>125000</v>
      </c>
      <c r="N34" s="99">
        <v>500000</v>
      </c>
      <c r="O34" s="6"/>
    </row>
    <row r="35" spans="1:15" ht="19.5" customHeight="1" x14ac:dyDescent="0.2">
      <c r="A35" s="6"/>
      <c r="B35" s="97"/>
      <c r="C35" s="97"/>
      <c r="D35" s="98" t="s">
        <v>13</v>
      </c>
      <c r="E35" s="109"/>
      <c r="F35" s="109"/>
      <c r="G35" s="109"/>
      <c r="H35" s="109"/>
      <c r="I35" s="97"/>
      <c r="J35" s="110"/>
      <c r="K35" s="110"/>
      <c r="L35" s="110"/>
      <c r="M35" s="110"/>
      <c r="N35" s="99"/>
      <c r="O35" s="6"/>
    </row>
    <row r="36" spans="1:15" ht="30" customHeight="1" x14ac:dyDescent="0.2">
      <c r="A36" s="6" t="s">
        <v>52</v>
      </c>
      <c r="B36" s="97" t="s">
        <v>2286</v>
      </c>
      <c r="C36" s="97" t="s">
        <v>2287</v>
      </c>
      <c r="D36" s="98" t="s">
        <v>13</v>
      </c>
      <c r="E36" s="109">
        <v>0.1</v>
      </c>
      <c r="F36" s="109">
        <v>0.1</v>
      </c>
      <c r="G36" s="109">
        <v>0.1</v>
      </c>
      <c r="H36" s="109">
        <v>0.7</v>
      </c>
      <c r="I36" s="97"/>
      <c r="J36" s="110">
        <f t="shared" si="0"/>
        <v>137500</v>
      </c>
      <c r="K36" s="110">
        <f t="shared" si="1"/>
        <v>137500</v>
      </c>
      <c r="L36" s="110">
        <f t="shared" si="2"/>
        <v>137500</v>
      </c>
      <c r="M36" s="110">
        <f t="shared" si="3"/>
        <v>137500</v>
      </c>
      <c r="N36" s="99">
        <v>550000</v>
      </c>
      <c r="O36" s="6"/>
    </row>
    <row r="37" spans="1:15" ht="30" customHeight="1" x14ac:dyDescent="0.2">
      <c r="A37" s="6"/>
      <c r="B37" s="97" t="s">
        <v>2288</v>
      </c>
      <c r="C37" s="97" t="s">
        <v>2289</v>
      </c>
      <c r="D37" s="98" t="s">
        <v>13</v>
      </c>
      <c r="E37" s="109">
        <v>0.1</v>
      </c>
      <c r="F37" s="109">
        <v>0.1</v>
      </c>
      <c r="G37" s="109">
        <v>0.1</v>
      </c>
      <c r="H37" s="109">
        <v>0.7</v>
      </c>
      <c r="I37" s="97"/>
      <c r="J37" s="110">
        <f t="shared" si="0"/>
        <v>990000</v>
      </c>
      <c r="K37" s="110">
        <f t="shared" si="1"/>
        <v>990000</v>
      </c>
      <c r="L37" s="110">
        <f t="shared" si="2"/>
        <v>990000</v>
      </c>
      <c r="M37" s="110">
        <f t="shared" si="3"/>
        <v>990000</v>
      </c>
      <c r="N37" s="99">
        <v>3960000</v>
      </c>
      <c r="O37" s="6"/>
    </row>
    <row r="38" spans="1:15" ht="30" customHeight="1" x14ac:dyDescent="0.2">
      <c r="A38" s="6"/>
      <c r="B38" s="97" t="s">
        <v>2290</v>
      </c>
      <c r="C38" s="97" t="s">
        <v>2291</v>
      </c>
      <c r="D38" s="98"/>
      <c r="E38" s="109">
        <v>0.1</v>
      </c>
      <c r="F38" s="109">
        <v>0.1</v>
      </c>
      <c r="G38" s="109">
        <v>0.1</v>
      </c>
      <c r="H38" s="109">
        <v>0.7</v>
      </c>
      <c r="I38" s="97"/>
      <c r="J38" s="110">
        <f t="shared" si="0"/>
        <v>825000</v>
      </c>
      <c r="K38" s="110">
        <f t="shared" si="1"/>
        <v>825000</v>
      </c>
      <c r="L38" s="110">
        <f t="shared" si="2"/>
        <v>825000</v>
      </c>
      <c r="M38" s="110">
        <f t="shared" si="3"/>
        <v>825000</v>
      </c>
      <c r="N38" s="99">
        <v>3300000</v>
      </c>
      <c r="O38" s="6"/>
    </row>
    <row r="39" spans="1:15" ht="30" customHeight="1" x14ac:dyDescent="0.2">
      <c r="A39" s="6" t="s">
        <v>53</v>
      </c>
      <c r="B39" s="97" t="s">
        <v>2292</v>
      </c>
      <c r="C39" s="97" t="s">
        <v>2293</v>
      </c>
      <c r="D39" s="98"/>
      <c r="E39" s="109">
        <v>0.1</v>
      </c>
      <c r="F39" s="109">
        <v>0.1</v>
      </c>
      <c r="G39" s="109">
        <v>0.1</v>
      </c>
      <c r="H39" s="109">
        <v>0.7</v>
      </c>
      <c r="I39" s="97"/>
      <c r="J39" s="110">
        <f t="shared" si="0"/>
        <v>137500</v>
      </c>
      <c r="K39" s="110">
        <f t="shared" si="1"/>
        <v>137500</v>
      </c>
      <c r="L39" s="110">
        <f t="shared" si="2"/>
        <v>137500</v>
      </c>
      <c r="M39" s="110">
        <f t="shared" si="3"/>
        <v>137500</v>
      </c>
      <c r="N39" s="99">
        <v>550000</v>
      </c>
      <c r="O39" s="6"/>
    </row>
    <row r="40" spans="1:15" ht="30" customHeight="1" x14ac:dyDescent="0.2">
      <c r="A40" s="5"/>
      <c r="B40" s="112" t="s">
        <v>2294</v>
      </c>
      <c r="C40" s="97"/>
      <c r="D40" s="98"/>
      <c r="E40" s="109">
        <v>0.1</v>
      </c>
      <c r="F40" s="109">
        <v>0.1</v>
      </c>
      <c r="G40" s="109">
        <v>0.1</v>
      </c>
      <c r="H40" s="109">
        <v>0.7</v>
      </c>
      <c r="I40" s="112"/>
      <c r="J40" s="110">
        <f t="shared" si="0"/>
        <v>137500</v>
      </c>
      <c r="K40" s="110">
        <f t="shared" si="1"/>
        <v>137500</v>
      </c>
      <c r="L40" s="110">
        <f t="shared" si="2"/>
        <v>137500</v>
      </c>
      <c r="M40" s="110">
        <f t="shared" si="3"/>
        <v>137500</v>
      </c>
      <c r="N40" s="113">
        <v>550000</v>
      </c>
      <c r="O40" s="5"/>
    </row>
    <row r="41" spans="1:15" ht="30" customHeight="1" x14ac:dyDescent="0.2">
      <c r="A41" s="6" t="s">
        <v>32</v>
      </c>
      <c r="B41" s="6" t="s">
        <v>33</v>
      </c>
      <c r="C41" s="97" t="s">
        <v>2295</v>
      </c>
      <c r="D41" s="98" t="s">
        <v>13</v>
      </c>
      <c r="E41" s="109">
        <v>0.1</v>
      </c>
      <c r="F41" s="109">
        <v>0.1</v>
      </c>
      <c r="G41" s="109">
        <v>0.1</v>
      </c>
      <c r="H41" s="109">
        <v>0.7</v>
      </c>
      <c r="I41" s="97"/>
      <c r="J41" s="110">
        <f t="shared" si="0"/>
        <v>37500</v>
      </c>
      <c r="K41" s="110">
        <f t="shared" si="1"/>
        <v>37500</v>
      </c>
      <c r="L41" s="110">
        <f t="shared" si="2"/>
        <v>37500</v>
      </c>
      <c r="M41" s="110">
        <f t="shared" si="3"/>
        <v>37500</v>
      </c>
      <c r="N41" s="99">
        <v>150000</v>
      </c>
      <c r="O41" s="6"/>
    </row>
    <row r="42" spans="1:15" ht="30" customHeight="1" x14ac:dyDescent="0.2">
      <c r="A42" s="6" t="s">
        <v>34</v>
      </c>
      <c r="B42" s="6" t="s">
        <v>35</v>
      </c>
      <c r="C42" s="97" t="s">
        <v>2295</v>
      </c>
      <c r="D42" s="98" t="s">
        <v>13</v>
      </c>
      <c r="E42" s="109">
        <v>0.1</v>
      </c>
      <c r="F42" s="109">
        <v>0.1</v>
      </c>
      <c r="G42" s="109">
        <v>0.1</v>
      </c>
      <c r="H42" s="109">
        <v>0.7</v>
      </c>
      <c r="I42" s="97"/>
      <c r="J42" s="110">
        <f t="shared" si="0"/>
        <v>37500</v>
      </c>
      <c r="K42" s="110">
        <f t="shared" si="1"/>
        <v>37500</v>
      </c>
      <c r="L42" s="110">
        <f t="shared" si="2"/>
        <v>37500</v>
      </c>
      <c r="M42" s="110">
        <f t="shared" si="3"/>
        <v>37500</v>
      </c>
      <c r="N42" s="99">
        <v>150000</v>
      </c>
      <c r="O42" s="6"/>
    </row>
    <row r="43" spans="1:15" ht="30" customHeight="1" x14ac:dyDescent="0.2">
      <c r="A43" s="6" t="s">
        <v>36</v>
      </c>
      <c r="B43" s="6" t="s">
        <v>37</v>
      </c>
      <c r="C43" s="97" t="s">
        <v>2295</v>
      </c>
      <c r="D43" s="98" t="s">
        <v>13</v>
      </c>
      <c r="E43" s="109">
        <v>0.1</v>
      </c>
      <c r="F43" s="109">
        <v>0.1</v>
      </c>
      <c r="G43" s="109">
        <v>0.1</v>
      </c>
      <c r="H43" s="109">
        <v>0.7</v>
      </c>
      <c r="I43" s="97"/>
      <c r="J43" s="110">
        <f t="shared" si="0"/>
        <v>25000</v>
      </c>
      <c r="K43" s="110">
        <f t="shared" si="1"/>
        <v>25000</v>
      </c>
      <c r="L43" s="110">
        <f t="shared" si="2"/>
        <v>25000</v>
      </c>
      <c r="M43" s="110">
        <f t="shared" si="3"/>
        <v>25000</v>
      </c>
      <c r="N43" s="99">
        <v>100000</v>
      </c>
      <c r="O43" s="6"/>
    </row>
    <row r="44" spans="1:15" ht="30" customHeight="1" x14ac:dyDescent="0.2">
      <c r="A44" s="6" t="s">
        <v>318</v>
      </c>
      <c r="B44" s="6" t="s">
        <v>2296</v>
      </c>
      <c r="C44" s="97" t="s">
        <v>2295</v>
      </c>
      <c r="D44" s="98" t="s">
        <v>13</v>
      </c>
      <c r="E44" s="109">
        <v>0.1</v>
      </c>
      <c r="F44" s="109">
        <v>0.1</v>
      </c>
      <c r="G44" s="109">
        <v>0.1</v>
      </c>
      <c r="H44" s="109">
        <v>0.7</v>
      </c>
      <c r="I44" s="97"/>
      <c r="J44" s="110">
        <f t="shared" si="0"/>
        <v>37500</v>
      </c>
      <c r="K44" s="110">
        <f t="shared" si="1"/>
        <v>37500</v>
      </c>
      <c r="L44" s="110">
        <f t="shared" si="2"/>
        <v>37500</v>
      </c>
      <c r="M44" s="110">
        <f t="shared" si="3"/>
        <v>37500</v>
      </c>
      <c r="N44" s="99">
        <v>150000</v>
      </c>
      <c r="O44" s="6"/>
    </row>
    <row r="45" spans="1:15" ht="30" customHeight="1" x14ac:dyDescent="0.2">
      <c r="A45" s="6"/>
      <c r="B45" s="6"/>
      <c r="C45" s="97"/>
      <c r="D45" s="98"/>
      <c r="E45" s="109"/>
      <c r="F45" s="109"/>
      <c r="G45" s="109"/>
      <c r="H45" s="109"/>
      <c r="I45" s="97"/>
      <c r="J45" s="110"/>
      <c r="K45" s="110"/>
      <c r="L45" s="110"/>
      <c r="M45" s="110"/>
      <c r="N45" s="99"/>
      <c r="O45" s="6"/>
    </row>
    <row r="46" spans="1:15" ht="30" customHeight="1" x14ac:dyDescent="0.2">
      <c r="A46" s="111" t="s">
        <v>955</v>
      </c>
      <c r="B46" s="97" t="s">
        <v>2297</v>
      </c>
      <c r="C46" s="97" t="s">
        <v>2298</v>
      </c>
      <c r="D46" s="98" t="s">
        <v>13</v>
      </c>
      <c r="E46" s="109">
        <v>0.1</v>
      </c>
      <c r="F46" s="109">
        <v>0.1</v>
      </c>
      <c r="G46" s="109">
        <v>0.1</v>
      </c>
      <c r="H46" s="109">
        <v>0.7</v>
      </c>
      <c r="I46" s="97"/>
      <c r="J46" s="110">
        <f t="shared" si="0"/>
        <v>275000</v>
      </c>
      <c r="K46" s="110">
        <f t="shared" si="1"/>
        <v>275000</v>
      </c>
      <c r="L46" s="110">
        <f t="shared" si="2"/>
        <v>275000</v>
      </c>
      <c r="M46" s="110">
        <f t="shared" si="3"/>
        <v>275000</v>
      </c>
      <c r="N46" s="99">
        <v>1100000</v>
      </c>
      <c r="O46" s="6"/>
    </row>
    <row r="47" spans="1:15" ht="30" customHeight="1" x14ac:dyDescent="0.2">
      <c r="A47" s="111"/>
      <c r="B47" s="97"/>
      <c r="C47" s="97"/>
      <c r="D47" s="98" t="s">
        <v>13</v>
      </c>
      <c r="E47" s="109">
        <v>0.1</v>
      </c>
      <c r="F47" s="109">
        <v>0.1</v>
      </c>
      <c r="G47" s="109">
        <v>0.1</v>
      </c>
      <c r="H47" s="109">
        <v>0.7</v>
      </c>
      <c r="I47" s="97"/>
      <c r="J47" s="110"/>
      <c r="K47" s="110"/>
      <c r="L47" s="110"/>
      <c r="M47" s="110"/>
      <c r="N47" s="99"/>
      <c r="O47" s="6"/>
    </row>
    <row r="48" spans="1:15" ht="30" customHeight="1" x14ac:dyDescent="0.2">
      <c r="A48" s="111"/>
      <c r="B48" s="97"/>
      <c r="C48" s="97"/>
      <c r="D48" s="98" t="s">
        <v>13</v>
      </c>
      <c r="E48" s="109">
        <v>0.1</v>
      </c>
      <c r="F48" s="109">
        <v>0.1</v>
      </c>
      <c r="G48" s="109">
        <v>0.1</v>
      </c>
      <c r="H48" s="109">
        <v>0.7</v>
      </c>
      <c r="I48" s="97"/>
      <c r="J48" s="110"/>
      <c r="K48" s="110"/>
      <c r="L48" s="110"/>
      <c r="M48" s="110"/>
      <c r="N48" s="99"/>
      <c r="O48" s="6"/>
    </row>
    <row r="49" spans="1:15" ht="30" customHeight="1" x14ac:dyDescent="0.2">
      <c r="A49" s="111"/>
      <c r="B49" s="97" t="s">
        <v>2299</v>
      </c>
      <c r="C49" s="97" t="s">
        <v>2300</v>
      </c>
      <c r="D49" s="98" t="s">
        <v>13</v>
      </c>
      <c r="E49" s="109">
        <v>0.1</v>
      </c>
      <c r="F49" s="109">
        <v>0.1</v>
      </c>
      <c r="G49" s="109">
        <v>0.1</v>
      </c>
      <c r="H49" s="109">
        <v>0.7</v>
      </c>
      <c r="I49" s="97"/>
      <c r="J49" s="110">
        <f t="shared" si="0"/>
        <v>137500</v>
      </c>
      <c r="K49" s="110">
        <f t="shared" si="1"/>
        <v>137500</v>
      </c>
      <c r="L49" s="110">
        <f t="shared" si="2"/>
        <v>137500</v>
      </c>
      <c r="M49" s="110">
        <f t="shared" si="3"/>
        <v>137500</v>
      </c>
      <c r="N49" s="99">
        <v>550000</v>
      </c>
      <c r="O49" s="6"/>
    </row>
    <row r="50" spans="1:15" ht="30" customHeight="1" x14ac:dyDescent="0.2">
      <c r="A50" s="111" t="s">
        <v>53</v>
      </c>
      <c r="B50" s="97" t="s">
        <v>2301</v>
      </c>
      <c r="C50" s="97" t="s">
        <v>2302</v>
      </c>
      <c r="D50" s="98" t="s">
        <v>13</v>
      </c>
      <c r="E50" s="109">
        <v>0.1</v>
      </c>
      <c r="F50" s="109">
        <v>0.1</v>
      </c>
      <c r="G50" s="109">
        <v>0.1</v>
      </c>
      <c r="H50" s="109">
        <v>0.7</v>
      </c>
      <c r="I50" s="97"/>
      <c r="J50" s="110">
        <f t="shared" si="0"/>
        <v>275000</v>
      </c>
      <c r="K50" s="110">
        <f t="shared" si="1"/>
        <v>275000</v>
      </c>
      <c r="L50" s="110">
        <f t="shared" si="2"/>
        <v>275000</v>
      </c>
      <c r="M50" s="110">
        <f t="shared" si="3"/>
        <v>275000</v>
      </c>
      <c r="N50" s="99">
        <v>1100000</v>
      </c>
      <c r="O50" s="6"/>
    </row>
    <row r="51" spans="1:15" ht="30" customHeight="1" x14ac:dyDescent="0.2">
      <c r="A51" s="111"/>
      <c r="B51" s="97" t="s">
        <v>2303</v>
      </c>
      <c r="C51" s="97"/>
      <c r="D51" s="98" t="s">
        <v>13</v>
      </c>
      <c r="E51" s="109">
        <v>0.1</v>
      </c>
      <c r="F51" s="109">
        <v>0.1</v>
      </c>
      <c r="G51" s="109">
        <v>0.1</v>
      </c>
      <c r="H51" s="109">
        <v>0.7</v>
      </c>
      <c r="I51" s="97"/>
      <c r="J51" s="110">
        <f t="shared" si="0"/>
        <v>747175</v>
      </c>
      <c r="K51" s="110">
        <f t="shared" si="1"/>
        <v>747175</v>
      </c>
      <c r="L51" s="110">
        <f t="shared" si="2"/>
        <v>747175</v>
      </c>
      <c r="M51" s="110">
        <f t="shared" si="3"/>
        <v>747175</v>
      </c>
      <c r="N51" s="99">
        <v>2988700</v>
      </c>
      <c r="O51" s="6"/>
    </row>
    <row r="52" spans="1:15" ht="30" customHeight="1" x14ac:dyDescent="0.2">
      <c r="A52" s="111" t="s">
        <v>54</v>
      </c>
      <c r="B52" s="111" t="s">
        <v>55</v>
      </c>
      <c r="C52" s="97" t="s">
        <v>2304</v>
      </c>
      <c r="D52" s="98" t="s">
        <v>13</v>
      </c>
      <c r="E52" s="109">
        <v>0.1</v>
      </c>
      <c r="F52" s="109">
        <v>0.1</v>
      </c>
      <c r="G52" s="109">
        <v>0.1</v>
      </c>
      <c r="H52" s="109">
        <v>0.7</v>
      </c>
      <c r="I52" s="97"/>
      <c r="J52" s="110">
        <f t="shared" si="0"/>
        <v>122175</v>
      </c>
      <c r="K52" s="110">
        <f t="shared" si="1"/>
        <v>122175</v>
      </c>
      <c r="L52" s="110">
        <f t="shared" si="2"/>
        <v>122175</v>
      </c>
      <c r="M52" s="110">
        <f t="shared" si="3"/>
        <v>122175</v>
      </c>
      <c r="N52" s="99">
        <v>488700</v>
      </c>
      <c r="O52" s="6"/>
    </row>
    <row r="53" spans="1:15" ht="30" customHeight="1" x14ac:dyDescent="0.2">
      <c r="A53" s="111" t="s">
        <v>56</v>
      </c>
      <c r="B53" s="111" t="s">
        <v>57</v>
      </c>
      <c r="C53" s="97" t="s">
        <v>2304</v>
      </c>
      <c r="D53" s="98" t="s">
        <v>13</v>
      </c>
      <c r="E53" s="109">
        <v>0.1</v>
      </c>
      <c r="F53" s="109">
        <v>0.1</v>
      </c>
      <c r="G53" s="109">
        <v>0.1</v>
      </c>
      <c r="H53" s="109">
        <v>0.7</v>
      </c>
      <c r="I53" s="97"/>
      <c r="J53" s="110">
        <f t="shared" si="0"/>
        <v>375000</v>
      </c>
      <c r="K53" s="110">
        <f t="shared" si="1"/>
        <v>375000</v>
      </c>
      <c r="L53" s="110">
        <f t="shared" si="2"/>
        <v>375000</v>
      </c>
      <c r="M53" s="110">
        <f t="shared" si="3"/>
        <v>375000</v>
      </c>
      <c r="N53" s="99">
        <v>1500000</v>
      </c>
      <c r="O53" s="6"/>
    </row>
    <row r="54" spans="1:15" ht="30" customHeight="1" x14ac:dyDescent="0.2">
      <c r="A54" s="111" t="s">
        <v>58</v>
      </c>
      <c r="B54" s="111" t="s">
        <v>59</v>
      </c>
      <c r="C54" s="97" t="s">
        <v>2304</v>
      </c>
      <c r="D54" s="98" t="s">
        <v>13</v>
      </c>
      <c r="E54" s="109">
        <v>0.1</v>
      </c>
      <c r="F54" s="109">
        <v>0.1</v>
      </c>
      <c r="G54" s="109">
        <v>0.1</v>
      </c>
      <c r="H54" s="109">
        <v>0.7</v>
      </c>
      <c r="I54" s="97"/>
      <c r="J54" s="110">
        <f t="shared" si="0"/>
        <v>250000</v>
      </c>
      <c r="K54" s="110">
        <f t="shared" si="1"/>
        <v>250000</v>
      </c>
      <c r="L54" s="110">
        <f t="shared" si="2"/>
        <v>250000</v>
      </c>
      <c r="M54" s="110">
        <f t="shared" si="3"/>
        <v>250000</v>
      </c>
      <c r="N54" s="99">
        <v>1000000</v>
      </c>
      <c r="O54" s="6"/>
    </row>
    <row r="55" spans="1:15" ht="30" customHeight="1" x14ac:dyDescent="0.2">
      <c r="A55" s="111"/>
      <c r="B55" s="97"/>
      <c r="C55" s="97"/>
      <c r="D55" s="98" t="s">
        <v>13</v>
      </c>
      <c r="E55" s="109"/>
      <c r="F55" s="109"/>
      <c r="G55" s="109"/>
      <c r="H55" s="109"/>
      <c r="I55" s="97"/>
      <c r="J55" s="110"/>
      <c r="K55" s="110"/>
      <c r="L55" s="110"/>
      <c r="M55" s="110"/>
      <c r="N55" s="99"/>
      <c r="O55" s="6"/>
    </row>
    <row r="56" spans="1:15" ht="30" customHeight="1" x14ac:dyDescent="0.2">
      <c r="A56" s="111" t="s">
        <v>60</v>
      </c>
      <c r="B56" s="97" t="s">
        <v>2305</v>
      </c>
      <c r="C56" s="97" t="s">
        <v>2306</v>
      </c>
      <c r="D56" s="98" t="s">
        <v>13</v>
      </c>
      <c r="E56" s="109">
        <v>0.1</v>
      </c>
      <c r="F56" s="109">
        <v>0.1</v>
      </c>
      <c r="G56" s="109">
        <v>0.1</v>
      </c>
      <c r="H56" s="109">
        <v>0.7</v>
      </c>
      <c r="I56" s="97"/>
      <c r="J56" s="110">
        <f t="shared" si="0"/>
        <v>137500</v>
      </c>
      <c r="K56" s="110">
        <f t="shared" si="1"/>
        <v>137500</v>
      </c>
      <c r="L56" s="110">
        <f t="shared" si="2"/>
        <v>137500</v>
      </c>
      <c r="M56" s="110">
        <f t="shared" si="3"/>
        <v>137500</v>
      </c>
      <c r="N56" s="99">
        <v>550000</v>
      </c>
      <c r="O56" s="6"/>
    </row>
    <row r="57" spans="1:15" ht="30" customHeight="1" x14ac:dyDescent="0.2">
      <c r="A57" s="111"/>
      <c r="B57" s="97" t="s">
        <v>2307</v>
      </c>
      <c r="C57" s="97" t="s">
        <v>2308</v>
      </c>
      <c r="D57" s="98" t="s">
        <v>13</v>
      </c>
      <c r="E57" s="109">
        <v>0.1</v>
      </c>
      <c r="F57" s="109">
        <v>0.1</v>
      </c>
      <c r="G57" s="109">
        <v>0.1</v>
      </c>
      <c r="H57" s="109">
        <v>0.7</v>
      </c>
      <c r="I57" s="97"/>
      <c r="J57" s="110">
        <f t="shared" si="0"/>
        <v>137500</v>
      </c>
      <c r="K57" s="110">
        <f t="shared" si="1"/>
        <v>137500</v>
      </c>
      <c r="L57" s="110">
        <f t="shared" si="2"/>
        <v>137500</v>
      </c>
      <c r="M57" s="110">
        <f t="shared" si="3"/>
        <v>137500</v>
      </c>
      <c r="N57" s="99">
        <v>550000</v>
      </c>
      <c r="O57" s="6"/>
    </row>
    <row r="58" spans="1:15" ht="30" customHeight="1" x14ac:dyDescent="0.2">
      <c r="A58" s="111"/>
      <c r="B58" s="97" t="s">
        <v>2309</v>
      </c>
      <c r="C58" s="97"/>
      <c r="D58" s="98"/>
      <c r="E58" s="109">
        <v>0.1</v>
      </c>
      <c r="F58" s="109">
        <v>0.1</v>
      </c>
      <c r="G58" s="109">
        <v>0.1</v>
      </c>
      <c r="H58" s="109">
        <v>0.7</v>
      </c>
      <c r="I58" s="97"/>
      <c r="J58" s="110">
        <f t="shared" si="0"/>
        <v>1100000</v>
      </c>
      <c r="K58" s="110">
        <f t="shared" si="1"/>
        <v>1100000</v>
      </c>
      <c r="L58" s="110">
        <f t="shared" si="2"/>
        <v>1100000</v>
      </c>
      <c r="M58" s="110">
        <f t="shared" si="3"/>
        <v>1100000</v>
      </c>
      <c r="N58" s="99">
        <v>4400000</v>
      </c>
      <c r="O58" s="6"/>
    </row>
    <row r="59" spans="1:15" ht="30" customHeight="1" x14ac:dyDescent="0.2">
      <c r="A59" s="111" t="s">
        <v>65</v>
      </c>
      <c r="B59" s="111" t="s">
        <v>66</v>
      </c>
      <c r="C59" s="97" t="s">
        <v>2310</v>
      </c>
      <c r="D59" s="98" t="s">
        <v>13</v>
      </c>
      <c r="E59" s="109">
        <v>0.1</v>
      </c>
      <c r="F59" s="109">
        <v>0.1</v>
      </c>
      <c r="G59" s="109">
        <v>0.1</v>
      </c>
      <c r="H59" s="109">
        <v>0.7</v>
      </c>
      <c r="I59" s="97"/>
      <c r="J59" s="110">
        <f t="shared" si="0"/>
        <v>50000</v>
      </c>
      <c r="K59" s="110">
        <f t="shared" si="1"/>
        <v>50000</v>
      </c>
      <c r="L59" s="110">
        <f t="shared" si="2"/>
        <v>50000</v>
      </c>
      <c r="M59" s="110">
        <f t="shared" si="3"/>
        <v>50000</v>
      </c>
      <c r="N59" s="99">
        <v>200000</v>
      </c>
      <c r="O59" s="6"/>
    </row>
    <row r="60" spans="1:15" ht="30" customHeight="1" x14ac:dyDescent="0.2">
      <c r="A60" s="111" t="s">
        <v>67</v>
      </c>
      <c r="B60" s="111" t="s">
        <v>68</v>
      </c>
      <c r="C60" s="97" t="s">
        <v>2310</v>
      </c>
      <c r="D60" s="98" t="s">
        <v>13</v>
      </c>
      <c r="E60" s="109">
        <v>0.1</v>
      </c>
      <c r="F60" s="109">
        <v>0.1</v>
      </c>
      <c r="G60" s="109">
        <v>0.1</v>
      </c>
      <c r="H60" s="109">
        <v>0.7</v>
      </c>
      <c r="I60" s="97"/>
      <c r="J60" s="110">
        <f t="shared" si="0"/>
        <v>2500</v>
      </c>
      <c r="K60" s="110">
        <f t="shared" si="1"/>
        <v>2500</v>
      </c>
      <c r="L60" s="110">
        <f t="shared" si="2"/>
        <v>2500</v>
      </c>
      <c r="M60" s="110">
        <f t="shared" si="3"/>
        <v>2500</v>
      </c>
      <c r="N60" s="99">
        <v>10000</v>
      </c>
      <c r="O60" s="6"/>
    </row>
    <row r="61" spans="1:15" ht="30" customHeight="1" x14ac:dyDescent="0.2">
      <c r="A61" s="111" t="s">
        <v>69</v>
      </c>
      <c r="B61" s="111" t="s">
        <v>70</v>
      </c>
      <c r="C61" s="97" t="s">
        <v>2310</v>
      </c>
      <c r="D61" s="98" t="s">
        <v>13</v>
      </c>
      <c r="E61" s="109">
        <v>0.1</v>
      </c>
      <c r="F61" s="109">
        <v>0.1</v>
      </c>
      <c r="G61" s="109">
        <v>0.1</v>
      </c>
      <c r="H61" s="109">
        <v>0.7</v>
      </c>
      <c r="I61" s="97"/>
      <c r="J61" s="110">
        <f t="shared" si="0"/>
        <v>12500</v>
      </c>
      <c r="K61" s="110">
        <f t="shared" si="1"/>
        <v>12500</v>
      </c>
      <c r="L61" s="110">
        <f t="shared" si="2"/>
        <v>12500</v>
      </c>
      <c r="M61" s="110">
        <f t="shared" si="3"/>
        <v>12500</v>
      </c>
      <c r="N61" s="99">
        <v>50000</v>
      </c>
      <c r="O61" s="6"/>
    </row>
    <row r="62" spans="1:15" ht="30" customHeight="1" x14ac:dyDescent="0.2">
      <c r="A62" s="111" t="s">
        <v>989</v>
      </c>
      <c r="B62" s="111" t="s">
        <v>2311</v>
      </c>
      <c r="C62" s="97" t="s">
        <v>2310</v>
      </c>
      <c r="D62" s="98" t="s">
        <v>13</v>
      </c>
      <c r="E62" s="109">
        <v>0.1</v>
      </c>
      <c r="F62" s="109">
        <v>0.1</v>
      </c>
      <c r="G62" s="109">
        <v>0.1</v>
      </c>
      <c r="H62" s="109">
        <v>0.7</v>
      </c>
      <c r="I62" s="97"/>
      <c r="J62" s="110">
        <f t="shared" si="0"/>
        <v>125000</v>
      </c>
      <c r="K62" s="110">
        <f t="shared" si="1"/>
        <v>125000</v>
      </c>
      <c r="L62" s="110">
        <f t="shared" si="2"/>
        <v>125000</v>
      </c>
      <c r="M62" s="110">
        <f t="shared" si="3"/>
        <v>125000</v>
      </c>
      <c r="N62" s="99">
        <v>500000</v>
      </c>
      <c r="O62" s="6"/>
    </row>
    <row r="63" spans="1:15" ht="30" customHeight="1" x14ac:dyDescent="0.2">
      <c r="A63" s="111" t="s">
        <v>2312</v>
      </c>
      <c r="B63" s="111" t="s">
        <v>2313</v>
      </c>
      <c r="C63" s="97" t="s">
        <v>2310</v>
      </c>
      <c r="D63" s="98" t="s">
        <v>13</v>
      </c>
      <c r="E63" s="109">
        <v>0.1</v>
      </c>
      <c r="F63" s="109">
        <v>0.1</v>
      </c>
      <c r="G63" s="109">
        <v>0.1</v>
      </c>
      <c r="H63" s="109">
        <v>0.7</v>
      </c>
      <c r="I63" s="97"/>
      <c r="J63" s="110">
        <f t="shared" si="0"/>
        <v>125000</v>
      </c>
      <c r="K63" s="110">
        <f t="shared" si="1"/>
        <v>125000</v>
      </c>
      <c r="L63" s="110">
        <f t="shared" si="2"/>
        <v>125000</v>
      </c>
      <c r="M63" s="110">
        <f t="shared" si="3"/>
        <v>125000</v>
      </c>
      <c r="N63" s="99">
        <v>500000</v>
      </c>
      <c r="O63" s="6"/>
    </row>
    <row r="64" spans="1:15" ht="30" customHeight="1" x14ac:dyDescent="0.2">
      <c r="A64" s="111" t="s">
        <v>71</v>
      </c>
      <c r="B64" s="111" t="s">
        <v>72</v>
      </c>
      <c r="C64" s="97" t="s">
        <v>2310</v>
      </c>
      <c r="D64" s="98" t="s">
        <v>13</v>
      </c>
      <c r="E64" s="109">
        <v>0.1</v>
      </c>
      <c r="F64" s="109">
        <v>0.1</v>
      </c>
      <c r="G64" s="109">
        <v>0.1</v>
      </c>
      <c r="H64" s="109">
        <v>0.7</v>
      </c>
      <c r="I64" s="97"/>
      <c r="J64" s="110">
        <f t="shared" si="0"/>
        <v>6250</v>
      </c>
      <c r="K64" s="110">
        <f t="shared" si="1"/>
        <v>6250</v>
      </c>
      <c r="L64" s="110">
        <f t="shared" si="2"/>
        <v>6250</v>
      </c>
      <c r="M64" s="110">
        <f t="shared" si="3"/>
        <v>6250</v>
      </c>
      <c r="N64" s="99">
        <v>25000</v>
      </c>
      <c r="O64" s="6"/>
    </row>
    <row r="65" spans="1:15" ht="30" customHeight="1" x14ac:dyDescent="0.2">
      <c r="A65" s="111" t="s">
        <v>73</v>
      </c>
      <c r="B65" s="111" t="s">
        <v>74</v>
      </c>
      <c r="C65" s="97" t="s">
        <v>2310</v>
      </c>
      <c r="D65" s="98" t="s">
        <v>13</v>
      </c>
      <c r="E65" s="109">
        <v>0.1</v>
      </c>
      <c r="F65" s="109">
        <v>0.1</v>
      </c>
      <c r="G65" s="109">
        <v>0.1</v>
      </c>
      <c r="H65" s="109">
        <v>0.7</v>
      </c>
      <c r="I65" s="97"/>
      <c r="J65" s="110">
        <f t="shared" si="0"/>
        <v>10000</v>
      </c>
      <c r="K65" s="110">
        <f t="shared" si="1"/>
        <v>10000</v>
      </c>
      <c r="L65" s="110">
        <f t="shared" si="2"/>
        <v>10000</v>
      </c>
      <c r="M65" s="110">
        <f t="shared" si="3"/>
        <v>10000</v>
      </c>
      <c r="N65" s="99">
        <v>40000</v>
      </c>
      <c r="O65" s="6"/>
    </row>
    <row r="66" spans="1:15" ht="30" customHeight="1" x14ac:dyDescent="0.2">
      <c r="A66" s="111" t="s">
        <v>75</v>
      </c>
      <c r="B66" s="111" t="s">
        <v>76</v>
      </c>
      <c r="C66" s="97" t="s">
        <v>2310</v>
      </c>
      <c r="D66" s="98" t="s">
        <v>13</v>
      </c>
      <c r="E66" s="109">
        <v>0.1</v>
      </c>
      <c r="F66" s="109">
        <v>0.1</v>
      </c>
      <c r="G66" s="109">
        <v>0.1</v>
      </c>
      <c r="H66" s="109">
        <v>0.7</v>
      </c>
      <c r="I66" s="97"/>
      <c r="J66" s="110">
        <f t="shared" ref="J66:J195" si="4">N66/4</f>
        <v>300000</v>
      </c>
      <c r="K66" s="110">
        <f t="shared" ref="K66:K195" si="5">N66/4</f>
        <v>300000</v>
      </c>
      <c r="L66" s="110">
        <f t="shared" ref="L66:L195" si="6">N66/4</f>
        <v>300000</v>
      </c>
      <c r="M66" s="110">
        <f t="shared" ref="M66:M195" si="7">N66/4</f>
        <v>300000</v>
      </c>
      <c r="N66" s="99">
        <v>1200000</v>
      </c>
      <c r="O66" s="6"/>
    </row>
    <row r="67" spans="1:15" ht="30" customHeight="1" x14ac:dyDescent="0.2">
      <c r="A67" s="111" t="s">
        <v>193</v>
      </c>
      <c r="B67" s="111" t="s">
        <v>194</v>
      </c>
      <c r="C67" s="97" t="s">
        <v>2310</v>
      </c>
      <c r="D67" s="98" t="s">
        <v>13</v>
      </c>
      <c r="E67" s="109">
        <v>0.1</v>
      </c>
      <c r="F67" s="109">
        <v>0.1</v>
      </c>
      <c r="G67" s="109">
        <v>0.1</v>
      </c>
      <c r="H67" s="109">
        <v>0.7</v>
      </c>
      <c r="I67" s="97"/>
      <c r="J67" s="110">
        <f t="shared" si="4"/>
        <v>468750</v>
      </c>
      <c r="K67" s="110">
        <f t="shared" si="5"/>
        <v>468750</v>
      </c>
      <c r="L67" s="110">
        <f t="shared" si="6"/>
        <v>468750</v>
      </c>
      <c r="M67" s="110">
        <f t="shared" si="7"/>
        <v>468750</v>
      </c>
      <c r="N67" s="99">
        <v>1875000</v>
      </c>
      <c r="O67" s="6"/>
    </row>
    <row r="68" spans="1:15" ht="30" customHeight="1" x14ac:dyDescent="0.2">
      <c r="A68" s="111"/>
      <c r="B68" s="97"/>
      <c r="C68" s="97"/>
      <c r="D68" s="98" t="s">
        <v>13</v>
      </c>
      <c r="E68" s="109">
        <v>0.1</v>
      </c>
      <c r="F68" s="109">
        <v>0.1</v>
      </c>
      <c r="G68" s="109">
        <v>0.1</v>
      </c>
      <c r="H68" s="109">
        <v>0.7</v>
      </c>
      <c r="I68" s="97"/>
      <c r="J68" s="110"/>
      <c r="K68" s="110"/>
      <c r="L68" s="110"/>
      <c r="M68" s="110"/>
      <c r="N68" s="99"/>
      <c r="O68" s="6"/>
    </row>
    <row r="69" spans="1:15" ht="30" customHeight="1" x14ac:dyDescent="0.2">
      <c r="A69" s="111"/>
      <c r="B69" s="97" t="s">
        <v>2314</v>
      </c>
      <c r="C69" s="97" t="s">
        <v>2315</v>
      </c>
      <c r="D69" s="98"/>
      <c r="E69" s="109"/>
      <c r="F69" s="109"/>
      <c r="G69" s="109"/>
      <c r="H69" s="109"/>
      <c r="I69" s="97"/>
      <c r="J69" s="110"/>
      <c r="K69" s="110"/>
      <c r="L69" s="110"/>
      <c r="M69" s="110"/>
      <c r="N69" s="114" t="s">
        <v>2316</v>
      </c>
      <c r="O69" s="6"/>
    </row>
    <row r="70" spans="1:15" ht="30" customHeight="1" x14ac:dyDescent="0.2">
      <c r="A70" s="111"/>
      <c r="B70" s="97" t="s">
        <v>2317</v>
      </c>
      <c r="C70" s="97"/>
      <c r="D70" s="98"/>
      <c r="E70" s="109">
        <v>0.1</v>
      </c>
      <c r="F70" s="109">
        <v>0.1</v>
      </c>
      <c r="G70" s="109">
        <v>0.1</v>
      </c>
      <c r="H70" s="109">
        <v>0.7</v>
      </c>
      <c r="I70" s="97"/>
      <c r="J70" s="110">
        <f t="shared" si="4"/>
        <v>825000</v>
      </c>
      <c r="K70" s="110">
        <f t="shared" si="5"/>
        <v>825000</v>
      </c>
      <c r="L70" s="110">
        <f t="shared" si="6"/>
        <v>825000</v>
      </c>
      <c r="M70" s="110">
        <f t="shared" si="7"/>
        <v>825000</v>
      </c>
      <c r="N70" s="99">
        <v>3300000</v>
      </c>
      <c r="O70" s="6"/>
    </row>
    <row r="71" spans="1:15" ht="30" customHeight="1" x14ac:dyDescent="0.2">
      <c r="A71" s="111" t="s">
        <v>2318</v>
      </c>
      <c r="B71" s="111" t="s">
        <v>2319</v>
      </c>
      <c r="C71" s="97" t="s">
        <v>2320</v>
      </c>
      <c r="D71" s="98" t="s">
        <v>13</v>
      </c>
      <c r="E71" s="109">
        <v>0.1</v>
      </c>
      <c r="F71" s="109">
        <v>0.1</v>
      </c>
      <c r="G71" s="109">
        <v>0.1</v>
      </c>
      <c r="H71" s="109">
        <v>0.7</v>
      </c>
      <c r="I71" s="97"/>
      <c r="J71" s="110">
        <f t="shared" si="4"/>
        <v>250000</v>
      </c>
      <c r="K71" s="110">
        <f t="shared" si="5"/>
        <v>250000</v>
      </c>
      <c r="L71" s="110">
        <f t="shared" si="6"/>
        <v>250000</v>
      </c>
      <c r="M71" s="110">
        <f t="shared" si="7"/>
        <v>250000</v>
      </c>
      <c r="N71" s="99">
        <v>1000000</v>
      </c>
      <c r="O71" s="6"/>
    </row>
    <row r="72" spans="1:15" ht="30" customHeight="1" x14ac:dyDescent="0.2">
      <c r="A72" s="111" t="s">
        <v>2321</v>
      </c>
      <c r="B72" s="111" t="s">
        <v>2322</v>
      </c>
      <c r="C72" s="97" t="s">
        <v>2320</v>
      </c>
      <c r="D72" s="98" t="s">
        <v>13</v>
      </c>
      <c r="E72" s="109">
        <v>0.1</v>
      </c>
      <c r="F72" s="109">
        <v>0.1</v>
      </c>
      <c r="G72" s="109">
        <v>0.1</v>
      </c>
      <c r="H72" s="109">
        <v>0.7</v>
      </c>
      <c r="I72" s="97"/>
      <c r="J72" s="110">
        <f t="shared" si="4"/>
        <v>75000</v>
      </c>
      <c r="K72" s="110">
        <f t="shared" si="5"/>
        <v>75000</v>
      </c>
      <c r="L72" s="110">
        <f t="shared" si="6"/>
        <v>75000</v>
      </c>
      <c r="M72" s="110">
        <f t="shared" si="7"/>
        <v>75000</v>
      </c>
      <c r="N72" s="99">
        <v>300000</v>
      </c>
      <c r="O72" s="6"/>
    </row>
    <row r="73" spans="1:15" ht="30" customHeight="1" x14ac:dyDescent="0.2">
      <c r="A73" s="111" t="s">
        <v>2323</v>
      </c>
      <c r="B73" s="111" t="s">
        <v>2324</v>
      </c>
      <c r="C73" s="97" t="s">
        <v>2320</v>
      </c>
      <c r="D73" s="98" t="s">
        <v>13</v>
      </c>
      <c r="E73" s="109">
        <v>0.1</v>
      </c>
      <c r="F73" s="109">
        <v>0.1</v>
      </c>
      <c r="G73" s="109">
        <v>0.1</v>
      </c>
      <c r="H73" s="109">
        <v>0.7</v>
      </c>
      <c r="I73" s="97"/>
      <c r="J73" s="110">
        <f t="shared" si="4"/>
        <v>125000</v>
      </c>
      <c r="K73" s="110">
        <f t="shared" si="5"/>
        <v>125000</v>
      </c>
      <c r="L73" s="110">
        <f t="shared" si="6"/>
        <v>125000</v>
      </c>
      <c r="M73" s="110">
        <f t="shared" si="7"/>
        <v>125000</v>
      </c>
      <c r="N73" s="99">
        <v>500000</v>
      </c>
      <c r="O73" s="6"/>
    </row>
    <row r="74" spans="1:15" ht="30" customHeight="1" x14ac:dyDescent="0.2">
      <c r="A74" s="111" t="s">
        <v>2325</v>
      </c>
      <c r="B74" s="111" t="s">
        <v>2326</v>
      </c>
      <c r="C74" s="97" t="s">
        <v>2320</v>
      </c>
      <c r="D74" s="98" t="s">
        <v>13</v>
      </c>
      <c r="E74" s="109">
        <v>0.1</v>
      </c>
      <c r="F74" s="109">
        <v>0.1</v>
      </c>
      <c r="G74" s="109">
        <v>0.1</v>
      </c>
      <c r="H74" s="109">
        <v>0.7</v>
      </c>
      <c r="I74" s="97"/>
      <c r="J74" s="110">
        <f t="shared" si="4"/>
        <v>250000</v>
      </c>
      <c r="K74" s="110">
        <f t="shared" si="5"/>
        <v>250000</v>
      </c>
      <c r="L74" s="110">
        <f t="shared" si="6"/>
        <v>250000</v>
      </c>
      <c r="M74" s="110">
        <f t="shared" si="7"/>
        <v>250000</v>
      </c>
      <c r="N74" s="99">
        <v>1000000</v>
      </c>
      <c r="O74" s="6"/>
    </row>
    <row r="75" spans="1:15" ht="30" customHeight="1" x14ac:dyDescent="0.2">
      <c r="A75" s="111" t="s">
        <v>2327</v>
      </c>
      <c r="B75" s="111" t="s">
        <v>2328</v>
      </c>
      <c r="C75" s="97" t="s">
        <v>2320</v>
      </c>
      <c r="D75" s="98" t="s">
        <v>13</v>
      </c>
      <c r="E75" s="109">
        <v>0.1</v>
      </c>
      <c r="F75" s="109">
        <v>0.1</v>
      </c>
      <c r="G75" s="109">
        <v>0.1</v>
      </c>
      <c r="H75" s="109">
        <v>0.7</v>
      </c>
      <c r="I75" s="97"/>
      <c r="J75" s="110">
        <f t="shared" si="4"/>
        <v>125000</v>
      </c>
      <c r="K75" s="110">
        <f t="shared" si="5"/>
        <v>125000</v>
      </c>
      <c r="L75" s="110">
        <f t="shared" si="6"/>
        <v>125000</v>
      </c>
      <c r="M75" s="110">
        <f t="shared" si="7"/>
        <v>125000</v>
      </c>
      <c r="N75" s="99">
        <v>500000</v>
      </c>
      <c r="O75" s="6"/>
    </row>
    <row r="76" spans="1:15" ht="30" customHeight="1" x14ac:dyDescent="0.2">
      <c r="A76" s="6"/>
      <c r="B76" s="97"/>
      <c r="C76" s="97"/>
      <c r="D76" s="98"/>
      <c r="E76" s="109"/>
      <c r="F76" s="109"/>
      <c r="G76" s="109"/>
      <c r="H76" s="109"/>
      <c r="I76" s="97"/>
      <c r="J76" s="110"/>
      <c r="K76" s="110"/>
      <c r="L76" s="110"/>
      <c r="M76" s="110"/>
      <c r="N76" s="99"/>
      <c r="O76" s="6"/>
    </row>
    <row r="77" spans="1:15" ht="30" customHeight="1" x14ac:dyDescent="0.2">
      <c r="A77" s="6" t="s">
        <v>2325</v>
      </c>
      <c r="B77" s="97" t="s">
        <v>2329</v>
      </c>
      <c r="C77" s="97" t="s">
        <v>2330</v>
      </c>
      <c r="D77" s="98" t="s">
        <v>13</v>
      </c>
      <c r="E77" s="109">
        <v>0.1</v>
      </c>
      <c r="F77" s="109">
        <v>0.1</v>
      </c>
      <c r="G77" s="109">
        <v>0.1</v>
      </c>
      <c r="H77" s="109">
        <v>0.7</v>
      </c>
      <c r="I77" s="97"/>
      <c r="J77" s="110">
        <f t="shared" si="4"/>
        <v>275000</v>
      </c>
      <c r="K77" s="110">
        <f t="shared" si="5"/>
        <v>275000</v>
      </c>
      <c r="L77" s="110">
        <f t="shared" si="6"/>
        <v>275000</v>
      </c>
      <c r="M77" s="110">
        <f t="shared" si="7"/>
        <v>275000</v>
      </c>
      <c r="N77" s="99">
        <v>1100000</v>
      </c>
      <c r="O77" s="6"/>
    </row>
    <row r="78" spans="1:15" ht="30" customHeight="1" x14ac:dyDescent="0.2">
      <c r="A78" s="6"/>
      <c r="B78" s="97"/>
      <c r="C78" s="97"/>
      <c r="D78" s="98"/>
      <c r="E78" s="109"/>
      <c r="F78" s="109"/>
      <c r="G78" s="109"/>
      <c r="H78" s="109"/>
      <c r="I78" s="97"/>
      <c r="J78" s="110"/>
      <c r="K78" s="110"/>
      <c r="L78" s="110"/>
      <c r="M78" s="110"/>
      <c r="N78" s="99"/>
      <c r="O78" s="6"/>
    </row>
    <row r="79" spans="1:15" ht="30" customHeight="1" x14ac:dyDescent="0.2">
      <c r="A79" s="5"/>
      <c r="B79" s="112" t="s">
        <v>2331</v>
      </c>
      <c r="C79" s="97"/>
      <c r="D79" s="98"/>
      <c r="E79" s="109">
        <v>0.1</v>
      </c>
      <c r="F79" s="109">
        <v>0.1</v>
      </c>
      <c r="G79" s="109">
        <v>0.1</v>
      </c>
      <c r="H79" s="109">
        <v>0.7</v>
      </c>
      <c r="I79" s="112"/>
      <c r="J79" s="115">
        <f t="shared" si="4"/>
        <v>825000</v>
      </c>
      <c r="K79" s="115">
        <f t="shared" si="5"/>
        <v>825000</v>
      </c>
      <c r="L79" s="115">
        <f t="shared" si="6"/>
        <v>825000</v>
      </c>
      <c r="M79" s="115">
        <f t="shared" si="7"/>
        <v>825000</v>
      </c>
      <c r="N79" s="113">
        <v>3300000</v>
      </c>
      <c r="O79" s="5"/>
    </row>
    <row r="80" spans="1:15" ht="30" customHeight="1" x14ac:dyDescent="0.2">
      <c r="A80" s="6" t="s">
        <v>80</v>
      </c>
      <c r="B80" s="6" t="s">
        <v>81</v>
      </c>
      <c r="C80" s="97" t="s">
        <v>2332</v>
      </c>
      <c r="D80" s="98" t="s">
        <v>13</v>
      </c>
      <c r="E80" s="109">
        <v>0.1</v>
      </c>
      <c r="F80" s="109">
        <v>0.1</v>
      </c>
      <c r="G80" s="109">
        <v>0.1</v>
      </c>
      <c r="H80" s="109">
        <v>0.7</v>
      </c>
      <c r="I80" s="97"/>
      <c r="J80" s="110">
        <f t="shared" si="4"/>
        <v>525000</v>
      </c>
      <c r="K80" s="110">
        <f t="shared" si="5"/>
        <v>525000</v>
      </c>
      <c r="L80" s="110">
        <f t="shared" si="6"/>
        <v>525000</v>
      </c>
      <c r="M80" s="110">
        <f t="shared" si="7"/>
        <v>525000</v>
      </c>
      <c r="N80" s="99">
        <v>2100000</v>
      </c>
      <c r="O80" s="6"/>
    </row>
    <row r="81" spans="1:15" ht="30" customHeight="1" x14ac:dyDescent="0.2">
      <c r="A81" s="6" t="s">
        <v>82</v>
      </c>
      <c r="B81" s="6" t="s">
        <v>83</v>
      </c>
      <c r="C81" s="97" t="s">
        <v>2332</v>
      </c>
      <c r="D81" s="98" t="s">
        <v>13</v>
      </c>
      <c r="E81" s="109">
        <v>0.1</v>
      </c>
      <c r="F81" s="109">
        <v>0.1</v>
      </c>
      <c r="G81" s="109">
        <v>0.1</v>
      </c>
      <c r="H81" s="109">
        <v>0.7</v>
      </c>
      <c r="I81" s="97"/>
      <c r="J81" s="110">
        <f t="shared" si="4"/>
        <v>300000</v>
      </c>
      <c r="K81" s="110">
        <f t="shared" si="5"/>
        <v>300000</v>
      </c>
      <c r="L81" s="110">
        <f t="shared" si="6"/>
        <v>300000</v>
      </c>
      <c r="M81" s="110">
        <f t="shared" si="7"/>
        <v>300000</v>
      </c>
      <c r="N81" s="99">
        <v>1200000</v>
      </c>
      <c r="O81" s="6"/>
    </row>
    <row r="82" spans="1:15" ht="30" customHeight="1" x14ac:dyDescent="0.2">
      <c r="A82" s="6"/>
      <c r="B82" s="6"/>
      <c r="C82" s="97"/>
      <c r="D82" s="98" t="s">
        <v>13</v>
      </c>
      <c r="E82" s="109"/>
      <c r="F82" s="109"/>
      <c r="G82" s="109"/>
      <c r="H82" s="109"/>
      <c r="I82" s="97"/>
      <c r="J82" s="110"/>
      <c r="K82" s="110"/>
      <c r="L82" s="110"/>
      <c r="M82" s="110"/>
      <c r="N82" s="99"/>
      <c r="O82" s="6"/>
    </row>
    <row r="83" spans="1:15" ht="30" customHeight="1" x14ac:dyDescent="0.2">
      <c r="A83" s="5"/>
      <c r="B83" s="112" t="s">
        <v>2333</v>
      </c>
      <c r="C83" s="97" t="s">
        <v>2253</v>
      </c>
      <c r="D83" s="98"/>
      <c r="E83" s="109">
        <v>0.1</v>
      </c>
      <c r="F83" s="109">
        <v>0.1</v>
      </c>
      <c r="G83" s="109">
        <v>0.1</v>
      </c>
      <c r="H83" s="109">
        <v>0.7</v>
      </c>
      <c r="I83" s="112"/>
      <c r="J83" s="115">
        <f t="shared" si="4"/>
        <v>412500</v>
      </c>
      <c r="K83" s="115">
        <f t="shared" si="5"/>
        <v>412500</v>
      </c>
      <c r="L83" s="115">
        <f t="shared" si="6"/>
        <v>412500</v>
      </c>
      <c r="M83" s="115">
        <f t="shared" si="7"/>
        <v>412500</v>
      </c>
      <c r="N83" s="113">
        <v>1650000</v>
      </c>
      <c r="O83" s="5"/>
    </row>
    <row r="84" spans="1:15" ht="30" customHeight="1" x14ac:dyDescent="0.2">
      <c r="A84" s="6" t="s">
        <v>124</v>
      </c>
      <c r="B84" s="6" t="s">
        <v>125</v>
      </c>
      <c r="C84" s="97" t="s">
        <v>2334</v>
      </c>
      <c r="D84" s="98" t="s">
        <v>13</v>
      </c>
      <c r="E84" s="109">
        <v>0.1</v>
      </c>
      <c r="F84" s="109">
        <v>0.1</v>
      </c>
      <c r="G84" s="109">
        <v>0.1</v>
      </c>
      <c r="H84" s="109">
        <v>0.7</v>
      </c>
      <c r="I84" s="97"/>
      <c r="J84" s="110">
        <f t="shared" si="4"/>
        <v>50000</v>
      </c>
      <c r="K84" s="110">
        <f t="shared" si="5"/>
        <v>50000</v>
      </c>
      <c r="L84" s="110">
        <f t="shared" si="6"/>
        <v>50000</v>
      </c>
      <c r="M84" s="110">
        <f t="shared" si="7"/>
        <v>50000</v>
      </c>
      <c r="N84" s="99">
        <v>200000</v>
      </c>
      <c r="O84" s="6"/>
    </row>
    <row r="85" spans="1:15" ht="30" customHeight="1" x14ac:dyDescent="0.2">
      <c r="A85" s="6" t="s">
        <v>126</v>
      </c>
      <c r="B85" s="6" t="s">
        <v>127</v>
      </c>
      <c r="C85" s="97" t="s">
        <v>2253</v>
      </c>
      <c r="D85" s="98" t="s">
        <v>13</v>
      </c>
      <c r="E85" s="109">
        <v>0.1</v>
      </c>
      <c r="F85" s="109">
        <v>0.1</v>
      </c>
      <c r="G85" s="109">
        <v>0.1</v>
      </c>
      <c r="H85" s="109">
        <v>0.7</v>
      </c>
      <c r="I85" s="97"/>
      <c r="J85" s="110">
        <f t="shared" si="4"/>
        <v>50000</v>
      </c>
      <c r="K85" s="110">
        <f t="shared" si="5"/>
        <v>50000</v>
      </c>
      <c r="L85" s="110">
        <f t="shared" si="6"/>
        <v>50000</v>
      </c>
      <c r="M85" s="110">
        <f t="shared" si="7"/>
        <v>50000</v>
      </c>
      <c r="N85" s="99">
        <v>200000</v>
      </c>
      <c r="O85" s="6"/>
    </row>
    <row r="86" spans="1:15" ht="30" customHeight="1" x14ac:dyDescent="0.2">
      <c r="A86" s="6" t="s">
        <v>128</v>
      </c>
      <c r="B86" s="6" t="s">
        <v>129</v>
      </c>
      <c r="C86" s="97" t="s">
        <v>2253</v>
      </c>
      <c r="D86" s="98" t="s">
        <v>13</v>
      </c>
      <c r="E86" s="109">
        <v>0.1</v>
      </c>
      <c r="F86" s="109">
        <v>0.1</v>
      </c>
      <c r="G86" s="109">
        <v>0.1</v>
      </c>
      <c r="H86" s="109">
        <v>0.7</v>
      </c>
      <c r="I86" s="97"/>
      <c r="J86" s="110">
        <f t="shared" si="4"/>
        <v>40000</v>
      </c>
      <c r="K86" s="110">
        <f t="shared" si="5"/>
        <v>40000</v>
      </c>
      <c r="L86" s="110">
        <f t="shared" si="6"/>
        <v>40000</v>
      </c>
      <c r="M86" s="110">
        <f t="shared" si="7"/>
        <v>40000</v>
      </c>
      <c r="N86" s="99">
        <v>160000</v>
      </c>
      <c r="O86" s="6"/>
    </row>
    <row r="87" spans="1:15" ht="30" customHeight="1" x14ac:dyDescent="0.2">
      <c r="A87" s="6" t="s">
        <v>130</v>
      </c>
      <c r="B87" s="6" t="s">
        <v>131</v>
      </c>
      <c r="C87" s="97" t="s">
        <v>2253</v>
      </c>
      <c r="D87" s="98" t="s">
        <v>13</v>
      </c>
      <c r="E87" s="109">
        <v>0.1</v>
      </c>
      <c r="F87" s="109">
        <v>0.1</v>
      </c>
      <c r="G87" s="109">
        <v>0.1</v>
      </c>
      <c r="H87" s="109">
        <v>0.7</v>
      </c>
      <c r="I87" s="97"/>
      <c r="J87" s="110">
        <f t="shared" si="4"/>
        <v>40000</v>
      </c>
      <c r="K87" s="110">
        <f t="shared" si="5"/>
        <v>40000</v>
      </c>
      <c r="L87" s="110">
        <f t="shared" si="6"/>
        <v>40000</v>
      </c>
      <c r="M87" s="110">
        <f t="shared" si="7"/>
        <v>40000</v>
      </c>
      <c r="N87" s="99">
        <v>160000</v>
      </c>
      <c r="O87" s="6"/>
    </row>
    <row r="88" spans="1:15" ht="30" customHeight="1" x14ac:dyDescent="0.2">
      <c r="A88" s="6" t="s">
        <v>132</v>
      </c>
      <c r="B88" s="6" t="s">
        <v>133</v>
      </c>
      <c r="C88" s="97" t="s">
        <v>2253</v>
      </c>
      <c r="D88" s="98" t="s">
        <v>13</v>
      </c>
      <c r="E88" s="109">
        <v>0.1</v>
      </c>
      <c r="F88" s="109">
        <v>0.1</v>
      </c>
      <c r="G88" s="109">
        <v>0.1</v>
      </c>
      <c r="H88" s="109">
        <v>0.7</v>
      </c>
      <c r="I88" s="97"/>
      <c r="J88" s="110">
        <f t="shared" si="4"/>
        <v>100000</v>
      </c>
      <c r="K88" s="110">
        <f t="shared" si="5"/>
        <v>100000</v>
      </c>
      <c r="L88" s="110">
        <f t="shared" si="6"/>
        <v>100000</v>
      </c>
      <c r="M88" s="110">
        <f t="shared" si="7"/>
        <v>100000</v>
      </c>
      <c r="N88" s="99">
        <v>400000</v>
      </c>
      <c r="O88" s="6"/>
    </row>
    <row r="89" spans="1:15" ht="30" customHeight="1" x14ac:dyDescent="0.2">
      <c r="A89" s="6" t="s">
        <v>84</v>
      </c>
      <c r="B89" s="116" t="s">
        <v>85</v>
      </c>
      <c r="C89" s="97" t="s">
        <v>2253</v>
      </c>
      <c r="D89" s="98" t="s">
        <v>13</v>
      </c>
      <c r="E89" s="109">
        <v>0.1</v>
      </c>
      <c r="F89" s="109">
        <v>0.1</v>
      </c>
      <c r="G89" s="109">
        <v>0.1</v>
      </c>
      <c r="H89" s="109">
        <v>0.7</v>
      </c>
      <c r="I89" s="97"/>
      <c r="J89" s="110">
        <f t="shared" si="4"/>
        <v>100000</v>
      </c>
      <c r="K89" s="110">
        <f t="shared" si="5"/>
        <v>100000</v>
      </c>
      <c r="L89" s="110">
        <f t="shared" si="6"/>
        <v>100000</v>
      </c>
      <c r="M89" s="110">
        <f t="shared" si="7"/>
        <v>100000</v>
      </c>
      <c r="N89" s="99">
        <v>400000</v>
      </c>
      <c r="O89" s="6"/>
    </row>
    <row r="90" spans="1:15" ht="30" customHeight="1" x14ac:dyDescent="0.2">
      <c r="A90" s="6" t="s">
        <v>86</v>
      </c>
      <c r="B90" s="116" t="s">
        <v>87</v>
      </c>
      <c r="C90" s="97" t="s">
        <v>2253</v>
      </c>
      <c r="D90" s="98" t="s">
        <v>13</v>
      </c>
      <c r="E90" s="109">
        <v>0.1</v>
      </c>
      <c r="F90" s="109">
        <v>0.1</v>
      </c>
      <c r="G90" s="109">
        <v>0.1</v>
      </c>
      <c r="H90" s="109">
        <v>0.7</v>
      </c>
      <c r="I90" s="97"/>
      <c r="J90" s="110">
        <f t="shared" si="4"/>
        <v>20000</v>
      </c>
      <c r="K90" s="110">
        <f t="shared" si="5"/>
        <v>20000</v>
      </c>
      <c r="L90" s="110">
        <f t="shared" si="6"/>
        <v>20000</v>
      </c>
      <c r="M90" s="110">
        <f t="shared" si="7"/>
        <v>20000</v>
      </c>
      <c r="N90" s="99">
        <v>80000</v>
      </c>
      <c r="O90" s="6"/>
    </row>
    <row r="91" spans="1:15" ht="30" customHeight="1" x14ac:dyDescent="0.2">
      <c r="A91" s="6" t="s">
        <v>88</v>
      </c>
      <c r="B91" s="116" t="s">
        <v>89</v>
      </c>
      <c r="C91" s="97" t="s">
        <v>2253</v>
      </c>
      <c r="D91" s="98" t="s">
        <v>13</v>
      </c>
      <c r="E91" s="109">
        <v>0.1</v>
      </c>
      <c r="F91" s="109">
        <v>0.1</v>
      </c>
      <c r="G91" s="109">
        <v>0.1</v>
      </c>
      <c r="H91" s="109">
        <v>0.7</v>
      </c>
      <c r="I91" s="97"/>
      <c r="J91" s="110">
        <f t="shared" si="4"/>
        <v>10000</v>
      </c>
      <c r="K91" s="110">
        <f t="shared" si="5"/>
        <v>10000</v>
      </c>
      <c r="L91" s="110">
        <f t="shared" si="6"/>
        <v>10000</v>
      </c>
      <c r="M91" s="110">
        <f t="shared" si="7"/>
        <v>10000</v>
      </c>
      <c r="N91" s="99">
        <v>40000</v>
      </c>
      <c r="O91" s="6"/>
    </row>
    <row r="92" spans="1:15" ht="30" customHeight="1" x14ac:dyDescent="0.2">
      <c r="A92" s="6" t="s">
        <v>90</v>
      </c>
      <c r="B92" s="116" t="s">
        <v>91</v>
      </c>
      <c r="C92" s="97" t="s">
        <v>2253</v>
      </c>
      <c r="D92" s="98" t="s">
        <v>13</v>
      </c>
      <c r="E92" s="109">
        <v>0.1</v>
      </c>
      <c r="F92" s="109">
        <v>0.1</v>
      </c>
      <c r="G92" s="109">
        <v>0.1</v>
      </c>
      <c r="H92" s="109">
        <v>0.7</v>
      </c>
      <c r="I92" s="97"/>
      <c r="J92" s="110">
        <f t="shared" si="4"/>
        <v>2500</v>
      </c>
      <c r="K92" s="110">
        <f t="shared" si="5"/>
        <v>2500</v>
      </c>
      <c r="L92" s="110">
        <f t="shared" si="6"/>
        <v>2500</v>
      </c>
      <c r="M92" s="110">
        <f t="shared" si="7"/>
        <v>2500</v>
      </c>
      <c r="N92" s="99">
        <v>10000</v>
      </c>
      <c r="O92" s="6"/>
    </row>
    <row r="93" spans="1:15" ht="30" customHeight="1" x14ac:dyDescent="0.2">
      <c r="A93" s="6"/>
      <c r="B93" s="97"/>
      <c r="C93" s="97" t="s">
        <v>2253</v>
      </c>
      <c r="D93" s="98"/>
      <c r="E93" s="109"/>
      <c r="F93" s="109"/>
      <c r="G93" s="109"/>
      <c r="H93" s="109"/>
      <c r="I93" s="97"/>
      <c r="J93" s="110"/>
      <c r="K93" s="110"/>
      <c r="L93" s="110"/>
      <c r="M93" s="110"/>
      <c r="N93" s="99"/>
      <c r="O93" s="6"/>
    </row>
    <row r="94" spans="1:15" ht="30" customHeight="1" x14ac:dyDescent="0.2">
      <c r="A94" s="6"/>
      <c r="B94" s="97"/>
      <c r="C94" s="97" t="s">
        <v>2253</v>
      </c>
      <c r="D94" s="98"/>
      <c r="E94" s="109"/>
      <c r="F94" s="109"/>
      <c r="G94" s="109"/>
      <c r="H94" s="109"/>
      <c r="I94" s="97"/>
      <c r="J94" s="110"/>
      <c r="K94" s="110"/>
      <c r="L94" s="110"/>
      <c r="M94" s="110"/>
      <c r="N94" s="99"/>
      <c r="O94" s="6"/>
    </row>
    <row r="95" spans="1:15" ht="30" customHeight="1" x14ac:dyDescent="0.2">
      <c r="A95" s="6"/>
      <c r="B95" s="97" t="s">
        <v>2335</v>
      </c>
      <c r="C95" s="97" t="s">
        <v>2253</v>
      </c>
      <c r="D95" s="98"/>
      <c r="E95" s="109">
        <v>0.1</v>
      </c>
      <c r="F95" s="109">
        <v>0.1</v>
      </c>
      <c r="G95" s="109">
        <v>0.1</v>
      </c>
      <c r="H95" s="109">
        <v>0.7</v>
      </c>
      <c r="I95" s="97"/>
      <c r="J95" s="110">
        <f t="shared" si="4"/>
        <v>275000</v>
      </c>
      <c r="K95" s="110">
        <f t="shared" si="5"/>
        <v>275000</v>
      </c>
      <c r="L95" s="110">
        <f t="shared" si="6"/>
        <v>275000</v>
      </c>
      <c r="M95" s="110">
        <f t="shared" si="7"/>
        <v>275000</v>
      </c>
      <c r="N95" s="99">
        <v>1100000</v>
      </c>
      <c r="O95" s="6"/>
    </row>
    <row r="96" spans="1:15" ht="30" customHeight="1" x14ac:dyDescent="0.2">
      <c r="A96" s="6" t="s">
        <v>134</v>
      </c>
      <c r="B96" s="6" t="s">
        <v>135</v>
      </c>
      <c r="C96" s="97" t="s">
        <v>2253</v>
      </c>
      <c r="D96" s="98" t="s">
        <v>13</v>
      </c>
      <c r="E96" s="109">
        <v>0.1</v>
      </c>
      <c r="F96" s="109">
        <v>0.1</v>
      </c>
      <c r="G96" s="109">
        <v>0.1</v>
      </c>
      <c r="H96" s="109">
        <v>0.7</v>
      </c>
      <c r="I96" s="97"/>
      <c r="J96" s="110">
        <f t="shared" si="4"/>
        <v>81250</v>
      </c>
      <c r="K96" s="110">
        <f t="shared" si="5"/>
        <v>81250</v>
      </c>
      <c r="L96" s="110">
        <f t="shared" si="6"/>
        <v>81250</v>
      </c>
      <c r="M96" s="110">
        <f t="shared" si="7"/>
        <v>81250</v>
      </c>
      <c r="N96" s="99">
        <v>325000</v>
      </c>
      <c r="O96" s="6"/>
    </row>
    <row r="97" spans="1:15" ht="30" customHeight="1" x14ac:dyDescent="0.2">
      <c r="A97" s="6" t="s">
        <v>136</v>
      </c>
      <c r="B97" s="6" t="s">
        <v>137</v>
      </c>
      <c r="C97" s="97" t="s">
        <v>2253</v>
      </c>
      <c r="D97" s="98" t="s">
        <v>13</v>
      </c>
      <c r="E97" s="109">
        <v>0.1</v>
      </c>
      <c r="F97" s="109">
        <v>0.1</v>
      </c>
      <c r="G97" s="109">
        <v>0.1</v>
      </c>
      <c r="H97" s="109">
        <v>0.7</v>
      </c>
      <c r="I97" s="97"/>
      <c r="J97" s="110">
        <f t="shared" si="4"/>
        <v>75000</v>
      </c>
      <c r="K97" s="110">
        <f t="shared" si="5"/>
        <v>75000</v>
      </c>
      <c r="L97" s="110">
        <f t="shared" si="6"/>
        <v>75000</v>
      </c>
      <c r="M97" s="110">
        <f t="shared" si="7"/>
        <v>75000</v>
      </c>
      <c r="N97" s="99">
        <v>300000</v>
      </c>
      <c r="O97" s="6"/>
    </row>
    <row r="98" spans="1:15" ht="30" customHeight="1" x14ac:dyDescent="0.2">
      <c r="A98" s="6" t="s">
        <v>138</v>
      </c>
      <c r="B98" s="6" t="s">
        <v>139</v>
      </c>
      <c r="C98" s="97" t="s">
        <v>2253</v>
      </c>
      <c r="D98" s="98" t="s">
        <v>13</v>
      </c>
      <c r="E98" s="109">
        <v>0.1</v>
      </c>
      <c r="F98" s="109">
        <v>0.1</v>
      </c>
      <c r="G98" s="109">
        <v>0.1</v>
      </c>
      <c r="H98" s="109">
        <v>0.7</v>
      </c>
      <c r="I98" s="97"/>
      <c r="J98" s="110">
        <f t="shared" si="4"/>
        <v>5000</v>
      </c>
      <c r="K98" s="110">
        <f t="shared" si="5"/>
        <v>5000</v>
      </c>
      <c r="L98" s="110">
        <f t="shared" si="6"/>
        <v>5000</v>
      </c>
      <c r="M98" s="110">
        <f t="shared" si="7"/>
        <v>5000</v>
      </c>
      <c r="N98" s="99">
        <v>20000</v>
      </c>
      <c r="O98" s="6"/>
    </row>
    <row r="99" spans="1:15" ht="30" customHeight="1" x14ac:dyDescent="0.2">
      <c r="A99" s="6" t="s">
        <v>140</v>
      </c>
      <c r="B99" s="6" t="s">
        <v>141</v>
      </c>
      <c r="C99" s="97" t="s">
        <v>2253</v>
      </c>
      <c r="D99" s="98" t="s">
        <v>13</v>
      </c>
      <c r="E99" s="109">
        <v>0.1</v>
      </c>
      <c r="F99" s="109">
        <v>0.1</v>
      </c>
      <c r="G99" s="109">
        <v>0.1</v>
      </c>
      <c r="H99" s="109">
        <v>0.7</v>
      </c>
      <c r="I99" s="97"/>
      <c r="J99" s="110">
        <f t="shared" si="4"/>
        <v>1250</v>
      </c>
      <c r="K99" s="110">
        <f t="shared" si="5"/>
        <v>1250</v>
      </c>
      <c r="L99" s="110">
        <f t="shared" si="6"/>
        <v>1250</v>
      </c>
      <c r="M99" s="110">
        <f t="shared" si="7"/>
        <v>1250</v>
      </c>
      <c r="N99" s="99">
        <v>5000</v>
      </c>
      <c r="O99" s="6"/>
    </row>
    <row r="100" spans="1:15" ht="30" customHeight="1" x14ac:dyDescent="0.2">
      <c r="A100" s="6" t="s">
        <v>142</v>
      </c>
      <c r="B100" s="6" t="s">
        <v>143</v>
      </c>
      <c r="C100" s="97" t="s">
        <v>2253</v>
      </c>
      <c r="D100" s="98" t="s">
        <v>13</v>
      </c>
      <c r="E100" s="109">
        <v>0.1</v>
      </c>
      <c r="F100" s="109">
        <v>0.1</v>
      </c>
      <c r="G100" s="109">
        <v>0.1</v>
      </c>
      <c r="H100" s="109">
        <v>0.7</v>
      </c>
      <c r="I100" s="97"/>
      <c r="J100" s="110">
        <f t="shared" si="4"/>
        <v>1250</v>
      </c>
      <c r="K100" s="110">
        <f t="shared" si="5"/>
        <v>1250</v>
      </c>
      <c r="L100" s="110">
        <f t="shared" si="6"/>
        <v>1250</v>
      </c>
      <c r="M100" s="110">
        <f t="shared" si="7"/>
        <v>1250</v>
      </c>
      <c r="N100" s="99">
        <v>5000</v>
      </c>
      <c r="O100" s="6"/>
    </row>
    <row r="101" spans="1:15" ht="30" customHeight="1" x14ac:dyDescent="0.2">
      <c r="A101" s="6" t="s">
        <v>144</v>
      </c>
      <c r="B101" s="6" t="s">
        <v>145</v>
      </c>
      <c r="C101" s="97" t="s">
        <v>2253</v>
      </c>
      <c r="D101" s="98" t="s">
        <v>13</v>
      </c>
      <c r="E101" s="109">
        <v>0.1</v>
      </c>
      <c r="F101" s="109">
        <v>0.1</v>
      </c>
      <c r="G101" s="109">
        <v>0.1</v>
      </c>
      <c r="H101" s="109">
        <v>0.7</v>
      </c>
      <c r="I101" s="97"/>
      <c r="J101" s="110">
        <f t="shared" si="4"/>
        <v>1250</v>
      </c>
      <c r="K101" s="110">
        <f t="shared" si="5"/>
        <v>1250</v>
      </c>
      <c r="L101" s="110">
        <f t="shared" si="6"/>
        <v>1250</v>
      </c>
      <c r="M101" s="110">
        <f t="shared" si="7"/>
        <v>1250</v>
      </c>
      <c r="N101" s="99">
        <v>5000</v>
      </c>
      <c r="O101" s="6"/>
    </row>
    <row r="102" spans="1:15" ht="30" customHeight="1" x14ac:dyDescent="0.2">
      <c r="A102" s="6" t="s">
        <v>146</v>
      </c>
      <c r="B102" s="6" t="s">
        <v>147</v>
      </c>
      <c r="C102" s="97" t="s">
        <v>2253</v>
      </c>
      <c r="D102" s="98" t="s">
        <v>13</v>
      </c>
      <c r="E102" s="109">
        <v>0.1</v>
      </c>
      <c r="F102" s="109">
        <v>0.1</v>
      </c>
      <c r="G102" s="109">
        <v>0.1</v>
      </c>
      <c r="H102" s="109">
        <v>0.7</v>
      </c>
      <c r="I102" s="97"/>
      <c r="J102" s="110">
        <f t="shared" si="4"/>
        <v>1250</v>
      </c>
      <c r="K102" s="110">
        <f t="shared" si="5"/>
        <v>1250</v>
      </c>
      <c r="L102" s="110">
        <f t="shared" si="6"/>
        <v>1250</v>
      </c>
      <c r="M102" s="110">
        <f t="shared" si="7"/>
        <v>1250</v>
      </c>
      <c r="N102" s="99">
        <v>5000</v>
      </c>
      <c r="O102" s="6"/>
    </row>
    <row r="103" spans="1:15" ht="30" customHeight="1" x14ac:dyDescent="0.2">
      <c r="A103" s="6" t="s">
        <v>148</v>
      </c>
      <c r="B103" s="6" t="s">
        <v>149</v>
      </c>
      <c r="C103" s="97" t="s">
        <v>2253</v>
      </c>
      <c r="D103" s="98" t="s">
        <v>13</v>
      </c>
      <c r="E103" s="109">
        <v>0.1</v>
      </c>
      <c r="F103" s="109">
        <v>0.1</v>
      </c>
      <c r="G103" s="109">
        <v>0.1</v>
      </c>
      <c r="H103" s="109">
        <v>0.7</v>
      </c>
      <c r="I103" s="97"/>
      <c r="J103" s="110">
        <f t="shared" si="4"/>
        <v>1250</v>
      </c>
      <c r="K103" s="110">
        <f t="shared" si="5"/>
        <v>1250</v>
      </c>
      <c r="L103" s="110">
        <f t="shared" si="6"/>
        <v>1250</v>
      </c>
      <c r="M103" s="110">
        <f t="shared" si="7"/>
        <v>1250</v>
      </c>
      <c r="N103" s="99">
        <v>5000</v>
      </c>
      <c r="O103" s="6"/>
    </row>
    <row r="104" spans="1:15" ht="30" customHeight="1" x14ac:dyDescent="0.2">
      <c r="A104" s="6" t="s">
        <v>150</v>
      </c>
      <c r="B104" s="6" t="s">
        <v>151</v>
      </c>
      <c r="C104" s="97" t="s">
        <v>2253</v>
      </c>
      <c r="D104" s="98" t="s">
        <v>13</v>
      </c>
      <c r="E104" s="109">
        <v>0.1</v>
      </c>
      <c r="F104" s="109">
        <v>0.1</v>
      </c>
      <c r="G104" s="109">
        <v>0.1</v>
      </c>
      <c r="H104" s="109">
        <v>0.7</v>
      </c>
      <c r="I104" s="97"/>
      <c r="J104" s="110">
        <f t="shared" si="4"/>
        <v>1250</v>
      </c>
      <c r="K104" s="110">
        <f t="shared" si="5"/>
        <v>1250</v>
      </c>
      <c r="L104" s="110">
        <f t="shared" si="6"/>
        <v>1250</v>
      </c>
      <c r="M104" s="110">
        <f t="shared" si="7"/>
        <v>1250</v>
      </c>
      <c r="N104" s="99">
        <v>5000</v>
      </c>
      <c r="O104" s="6"/>
    </row>
    <row r="105" spans="1:15" ht="30" customHeight="1" x14ac:dyDescent="0.2">
      <c r="A105" s="6" t="s">
        <v>152</v>
      </c>
      <c r="B105" s="6" t="s">
        <v>153</v>
      </c>
      <c r="C105" s="97" t="s">
        <v>2253</v>
      </c>
      <c r="D105" s="98" t="s">
        <v>13</v>
      </c>
      <c r="E105" s="109">
        <v>0.1</v>
      </c>
      <c r="F105" s="109">
        <v>0.1</v>
      </c>
      <c r="G105" s="109">
        <v>0.1</v>
      </c>
      <c r="H105" s="109">
        <v>0.7</v>
      </c>
      <c r="I105" s="97"/>
      <c r="J105" s="110">
        <f t="shared" si="4"/>
        <v>1250</v>
      </c>
      <c r="K105" s="110">
        <f t="shared" si="5"/>
        <v>1250</v>
      </c>
      <c r="L105" s="110">
        <f t="shared" si="6"/>
        <v>1250</v>
      </c>
      <c r="M105" s="110">
        <f t="shared" si="7"/>
        <v>1250</v>
      </c>
      <c r="N105" s="99">
        <v>5000</v>
      </c>
      <c r="O105" s="6"/>
    </row>
    <row r="106" spans="1:15" ht="30" customHeight="1" x14ac:dyDescent="0.2">
      <c r="A106" s="6" t="s">
        <v>154</v>
      </c>
      <c r="B106" s="6" t="s">
        <v>155</v>
      </c>
      <c r="C106" s="97" t="s">
        <v>2253</v>
      </c>
      <c r="D106" s="98" t="s">
        <v>13</v>
      </c>
      <c r="E106" s="109">
        <v>0.1</v>
      </c>
      <c r="F106" s="109">
        <v>0.1</v>
      </c>
      <c r="G106" s="109">
        <v>0.1</v>
      </c>
      <c r="H106" s="109">
        <v>0.7</v>
      </c>
      <c r="I106" s="97"/>
      <c r="J106" s="110">
        <f t="shared" si="4"/>
        <v>1250</v>
      </c>
      <c r="K106" s="110">
        <f t="shared" si="5"/>
        <v>1250</v>
      </c>
      <c r="L106" s="110">
        <f t="shared" si="6"/>
        <v>1250</v>
      </c>
      <c r="M106" s="110">
        <f t="shared" si="7"/>
        <v>1250</v>
      </c>
      <c r="N106" s="99">
        <v>5000</v>
      </c>
      <c r="O106" s="6"/>
    </row>
    <row r="107" spans="1:15" ht="30" customHeight="1" x14ac:dyDescent="0.2">
      <c r="A107" s="6" t="s">
        <v>156</v>
      </c>
      <c r="B107" s="6" t="s">
        <v>157</v>
      </c>
      <c r="C107" s="97" t="s">
        <v>2253</v>
      </c>
      <c r="D107" s="98" t="s">
        <v>13</v>
      </c>
      <c r="E107" s="109">
        <v>0.1</v>
      </c>
      <c r="F107" s="109">
        <v>0.1</v>
      </c>
      <c r="G107" s="109">
        <v>0.1</v>
      </c>
      <c r="H107" s="109">
        <v>0.7</v>
      </c>
      <c r="I107" s="97"/>
      <c r="J107" s="110">
        <f t="shared" si="4"/>
        <v>1250</v>
      </c>
      <c r="K107" s="110">
        <f t="shared" si="5"/>
        <v>1250</v>
      </c>
      <c r="L107" s="110">
        <f t="shared" si="6"/>
        <v>1250</v>
      </c>
      <c r="M107" s="110">
        <f t="shared" si="7"/>
        <v>1250</v>
      </c>
      <c r="N107" s="99">
        <v>5000</v>
      </c>
      <c r="O107" s="6"/>
    </row>
    <row r="108" spans="1:15" ht="30" customHeight="1" x14ac:dyDescent="0.2">
      <c r="A108" s="6" t="s">
        <v>158</v>
      </c>
      <c r="B108" s="6" t="s">
        <v>159</v>
      </c>
      <c r="C108" s="97" t="s">
        <v>2253</v>
      </c>
      <c r="D108" s="98" t="s">
        <v>13</v>
      </c>
      <c r="E108" s="109">
        <v>0.1</v>
      </c>
      <c r="F108" s="109">
        <v>0.1</v>
      </c>
      <c r="G108" s="109">
        <v>0.1</v>
      </c>
      <c r="H108" s="109">
        <v>0.7</v>
      </c>
      <c r="I108" s="97"/>
      <c r="J108" s="110">
        <f t="shared" si="4"/>
        <v>1250</v>
      </c>
      <c r="K108" s="110">
        <f t="shared" si="5"/>
        <v>1250</v>
      </c>
      <c r="L108" s="110">
        <f t="shared" si="6"/>
        <v>1250</v>
      </c>
      <c r="M108" s="110">
        <f t="shared" si="7"/>
        <v>1250</v>
      </c>
      <c r="N108" s="99">
        <v>5000</v>
      </c>
      <c r="O108" s="6"/>
    </row>
    <row r="109" spans="1:15" ht="30" customHeight="1" x14ac:dyDescent="0.2">
      <c r="A109" s="6" t="s">
        <v>160</v>
      </c>
      <c r="B109" s="6" t="s">
        <v>161</v>
      </c>
      <c r="C109" s="97" t="s">
        <v>2253</v>
      </c>
      <c r="D109" s="98" t="s">
        <v>13</v>
      </c>
      <c r="E109" s="109">
        <v>0.1</v>
      </c>
      <c r="F109" s="109">
        <v>0.1</v>
      </c>
      <c r="G109" s="109">
        <v>0.1</v>
      </c>
      <c r="H109" s="109">
        <v>0.7</v>
      </c>
      <c r="I109" s="97"/>
      <c r="J109" s="110">
        <f t="shared" si="4"/>
        <v>1250</v>
      </c>
      <c r="K109" s="110">
        <f t="shared" si="5"/>
        <v>1250</v>
      </c>
      <c r="L109" s="110">
        <f t="shared" si="6"/>
        <v>1250</v>
      </c>
      <c r="M109" s="110">
        <f t="shared" si="7"/>
        <v>1250</v>
      </c>
      <c r="N109" s="99">
        <v>5000</v>
      </c>
      <c r="O109" s="6"/>
    </row>
    <row r="110" spans="1:15" ht="30" customHeight="1" x14ac:dyDescent="0.2">
      <c r="A110" s="6" t="s">
        <v>180</v>
      </c>
      <c r="B110" s="6" t="s">
        <v>181</v>
      </c>
      <c r="C110" s="97" t="s">
        <v>2253</v>
      </c>
      <c r="D110" s="98" t="s">
        <v>13</v>
      </c>
      <c r="E110" s="109">
        <v>0.1</v>
      </c>
      <c r="F110" s="109">
        <v>0.1</v>
      </c>
      <c r="G110" s="109">
        <v>0.1</v>
      </c>
      <c r="H110" s="109">
        <v>0.7</v>
      </c>
      <c r="I110" s="97"/>
      <c r="J110" s="110">
        <f t="shared" si="4"/>
        <v>100000</v>
      </c>
      <c r="K110" s="110">
        <f t="shared" si="5"/>
        <v>100000</v>
      </c>
      <c r="L110" s="110">
        <f t="shared" si="6"/>
        <v>100000</v>
      </c>
      <c r="M110" s="110">
        <f t="shared" si="7"/>
        <v>100000</v>
      </c>
      <c r="N110" s="99">
        <v>400000</v>
      </c>
      <c r="O110" s="6"/>
    </row>
    <row r="111" spans="1:15" ht="30" customHeight="1" x14ac:dyDescent="0.2">
      <c r="A111" s="6"/>
      <c r="B111" s="6"/>
      <c r="C111" s="97" t="s">
        <v>2253</v>
      </c>
      <c r="D111" s="98"/>
      <c r="E111" s="109"/>
      <c r="F111" s="109"/>
      <c r="G111" s="109"/>
      <c r="H111" s="109"/>
      <c r="I111" s="97"/>
      <c r="J111" s="110"/>
      <c r="K111" s="110"/>
      <c r="L111" s="110"/>
      <c r="M111" s="110"/>
      <c r="N111" s="99"/>
      <c r="O111" s="6"/>
    </row>
    <row r="112" spans="1:15" ht="30" customHeight="1" x14ac:dyDescent="0.2">
      <c r="A112" s="6"/>
      <c r="B112" s="97" t="s">
        <v>2336</v>
      </c>
      <c r="C112" s="97" t="s">
        <v>2253</v>
      </c>
      <c r="D112" s="98"/>
      <c r="E112" s="109">
        <v>0.1</v>
      </c>
      <c r="F112" s="109">
        <v>0.1</v>
      </c>
      <c r="G112" s="109">
        <v>0.1</v>
      </c>
      <c r="H112" s="109">
        <v>0.7</v>
      </c>
      <c r="I112" s="97"/>
      <c r="J112" s="110">
        <f t="shared" si="4"/>
        <v>137500</v>
      </c>
      <c r="K112" s="110">
        <f t="shared" si="5"/>
        <v>137500</v>
      </c>
      <c r="L112" s="110">
        <f t="shared" si="6"/>
        <v>137500</v>
      </c>
      <c r="M112" s="110">
        <f t="shared" si="7"/>
        <v>137500</v>
      </c>
      <c r="N112" s="99">
        <v>550000</v>
      </c>
      <c r="O112" s="6"/>
    </row>
    <row r="113" spans="1:15" ht="30" customHeight="1" x14ac:dyDescent="0.2">
      <c r="A113" s="6" t="s">
        <v>2337</v>
      </c>
      <c r="B113" s="97" t="s">
        <v>2338</v>
      </c>
      <c r="C113" s="97" t="s">
        <v>2253</v>
      </c>
      <c r="D113" s="98" t="s">
        <v>49</v>
      </c>
      <c r="E113" s="109">
        <v>0.1</v>
      </c>
      <c r="F113" s="109">
        <v>0.1</v>
      </c>
      <c r="G113" s="109">
        <v>0.1</v>
      </c>
      <c r="H113" s="109">
        <v>0.7</v>
      </c>
      <c r="I113" s="97"/>
      <c r="J113" s="110">
        <f t="shared" si="4"/>
        <v>137500</v>
      </c>
      <c r="K113" s="110">
        <f t="shared" si="5"/>
        <v>137500</v>
      </c>
      <c r="L113" s="110">
        <f t="shared" si="6"/>
        <v>137500</v>
      </c>
      <c r="M113" s="110">
        <f t="shared" si="7"/>
        <v>137500</v>
      </c>
      <c r="N113" s="99">
        <v>550000</v>
      </c>
      <c r="O113" s="6"/>
    </row>
    <row r="114" spans="1:15" ht="30" customHeight="1" x14ac:dyDescent="0.2">
      <c r="A114" s="6"/>
      <c r="B114" s="97" t="s">
        <v>2339</v>
      </c>
      <c r="C114" s="97" t="s">
        <v>2253</v>
      </c>
      <c r="D114" s="98" t="s">
        <v>13</v>
      </c>
      <c r="E114" s="109">
        <v>0.1</v>
      </c>
      <c r="F114" s="109">
        <v>0.1</v>
      </c>
      <c r="G114" s="109">
        <v>0.1</v>
      </c>
      <c r="H114" s="109">
        <v>0.7</v>
      </c>
      <c r="I114" s="97"/>
      <c r="J114" s="110">
        <f t="shared" si="4"/>
        <v>1375000</v>
      </c>
      <c r="K114" s="110">
        <f t="shared" si="5"/>
        <v>1375000</v>
      </c>
      <c r="L114" s="110">
        <f t="shared" si="6"/>
        <v>1375000</v>
      </c>
      <c r="M114" s="110">
        <f t="shared" si="7"/>
        <v>1375000</v>
      </c>
      <c r="N114" s="99">
        <v>5500000</v>
      </c>
      <c r="O114" s="6"/>
    </row>
    <row r="115" spans="1:15" ht="30" customHeight="1" x14ac:dyDescent="0.2">
      <c r="A115" s="6" t="s">
        <v>182</v>
      </c>
      <c r="B115" s="6" t="s">
        <v>183</v>
      </c>
      <c r="C115" s="97" t="s">
        <v>2253</v>
      </c>
      <c r="D115" s="98" t="s">
        <v>13</v>
      </c>
      <c r="E115" s="109">
        <v>0.1</v>
      </c>
      <c r="F115" s="109">
        <v>0.1</v>
      </c>
      <c r="G115" s="109">
        <v>0.1</v>
      </c>
      <c r="H115" s="109">
        <v>0.7</v>
      </c>
      <c r="I115" s="97"/>
      <c r="J115" s="110">
        <f t="shared" si="4"/>
        <v>175000</v>
      </c>
      <c r="K115" s="110">
        <f t="shared" si="5"/>
        <v>175000</v>
      </c>
      <c r="L115" s="110">
        <f t="shared" si="6"/>
        <v>175000</v>
      </c>
      <c r="M115" s="110">
        <f t="shared" si="7"/>
        <v>175000</v>
      </c>
      <c r="N115" s="99">
        <v>700000</v>
      </c>
      <c r="O115" s="6"/>
    </row>
    <row r="116" spans="1:15" ht="30" customHeight="1" x14ac:dyDescent="0.2">
      <c r="A116" s="6" t="s">
        <v>53</v>
      </c>
      <c r="B116" s="6" t="s">
        <v>184</v>
      </c>
      <c r="C116" s="97" t="s">
        <v>2253</v>
      </c>
      <c r="D116" s="98" t="s">
        <v>13</v>
      </c>
      <c r="E116" s="109">
        <v>0.1</v>
      </c>
      <c r="F116" s="109">
        <v>0.1</v>
      </c>
      <c r="G116" s="109">
        <v>0.1</v>
      </c>
      <c r="H116" s="109">
        <v>0.7</v>
      </c>
      <c r="I116" s="97"/>
      <c r="J116" s="110">
        <f t="shared" si="4"/>
        <v>125000</v>
      </c>
      <c r="K116" s="110">
        <f t="shared" si="5"/>
        <v>125000</v>
      </c>
      <c r="L116" s="110">
        <f t="shared" si="6"/>
        <v>125000</v>
      </c>
      <c r="M116" s="110">
        <f t="shared" si="7"/>
        <v>125000</v>
      </c>
      <c r="N116" s="99">
        <v>500000</v>
      </c>
      <c r="O116" s="6"/>
    </row>
    <row r="117" spans="1:15" ht="30" customHeight="1" x14ac:dyDescent="0.2">
      <c r="A117" s="6" t="s">
        <v>185</v>
      </c>
      <c r="B117" s="6" t="s">
        <v>186</v>
      </c>
      <c r="C117" s="97" t="s">
        <v>2253</v>
      </c>
      <c r="D117" s="98" t="s">
        <v>13</v>
      </c>
      <c r="E117" s="109">
        <v>0.1</v>
      </c>
      <c r="F117" s="109">
        <v>0.1</v>
      </c>
      <c r="G117" s="109">
        <v>0.1</v>
      </c>
      <c r="H117" s="109">
        <v>0.7</v>
      </c>
      <c r="I117" s="97"/>
      <c r="J117" s="110">
        <f t="shared" si="4"/>
        <v>550000</v>
      </c>
      <c r="K117" s="110">
        <f t="shared" si="5"/>
        <v>550000</v>
      </c>
      <c r="L117" s="110">
        <f t="shared" si="6"/>
        <v>550000</v>
      </c>
      <c r="M117" s="110">
        <f t="shared" si="7"/>
        <v>550000</v>
      </c>
      <c r="N117" s="99">
        <v>2200000</v>
      </c>
      <c r="O117" s="6"/>
    </row>
    <row r="118" spans="1:15" ht="30" customHeight="1" x14ac:dyDescent="0.2">
      <c r="A118" s="6" t="s">
        <v>187</v>
      </c>
      <c r="B118" s="6" t="s">
        <v>188</v>
      </c>
      <c r="C118" s="97" t="s">
        <v>2253</v>
      </c>
      <c r="D118" s="98" t="s">
        <v>13</v>
      </c>
      <c r="E118" s="109">
        <v>0.1</v>
      </c>
      <c r="F118" s="109">
        <v>0.1</v>
      </c>
      <c r="G118" s="109">
        <v>0.1</v>
      </c>
      <c r="H118" s="109">
        <v>0.7</v>
      </c>
      <c r="I118" s="97"/>
      <c r="J118" s="110">
        <f t="shared" si="4"/>
        <v>525000</v>
      </c>
      <c r="K118" s="110">
        <f t="shared" si="5"/>
        <v>525000</v>
      </c>
      <c r="L118" s="110">
        <f t="shared" si="6"/>
        <v>525000</v>
      </c>
      <c r="M118" s="110">
        <f t="shared" si="7"/>
        <v>525000</v>
      </c>
      <c r="N118" s="99">
        <v>2100000</v>
      </c>
      <c r="O118" s="6"/>
    </row>
    <row r="119" spans="1:15" ht="30" customHeight="1" x14ac:dyDescent="0.2">
      <c r="A119" s="6"/>
      <c r="B119" s="97"/>
      <c r="C119" s="97" t="s">
        <v>2253</v>
      </c>
      <c r="D119" s="98"/>
      <c r="E119" s="109"/>
      <c r="F119" s="109"/>
      <c r="G119" s="109"/>
      <c r="H119" s="109"/>
      <c r="I119" s="97"/>
      <c r="J119" s="110"/>
      <c r="K119" s="110"/>
      <c r="L119" s="110"/>
      <c r="M119" s="110"/>
      <c r="N119" s="99"/>
      <c r="O119" s="6"/>
    </row>
    <row r="120" spans="1:15" ht="30" customHeight="1" x14ac:dyDescent="0.2">
      <c r="A120" s="6"/>
      <c r="B120" s="97"/>
      <c r="C120" s="97" t="s">
        <v>2253</v>
      </c>
      <c r="D120" s="98"/>
      <c r="E120" s="109"/>
      <c r="F120" s="109"/>
      <c r="G120" s="109"/>
      <c r="H120" s="109"/>
      <c r="I120" s="97"/>
      <c r="J120" s="110"/>
      <c r="K120" s="110"/>
      <c r="L120" s="110"/>
      <c r="M120" s="110"/>
      <c r="N120" s="99"/>
      <c r="O120" s="6"/>
    </row>
    <row r="121" spans="1:15" ht="30" customHeight="1" x14ac:dyDescent="0.2">
      <c r="A121" s="6"/>
      <c r="B121" s="97" t="s">
        <v>2340</v>
      </c>
      <c r="C121" s="97" t="s">
        <v>2253</v>
      </c>
      <c r="D121" s="98" t="s">
        <v>13</v>
      </c>
      <c r="E121" s="109">
        <v>0.1</v>
      </c>
      <c r="F121" s="109">
        <v>0.1</v>
      </c>
      <c r="G121" s="109">
        <v>0.1</v>
      </c>
      <c r="H121" s="109">
        <v>0.7</v>
      </c>
      <c r="I121" s="97"/>
      <c r="J121" s="110">
        <f t="shared" si="4"/>
        <v>137500</v>
      </c>
      <c r="K121" s="110">
        <f t="shared" si="5"/>
        <v>137500</v>
      </c>
      <c r="L121" s="110">
        <f t="shared" si="6"/>
        <v>137500</v>
      </c>
      <c r="M121" s="110">
        <f t="shared" si="7"/>
        <v>137500</v>
      </c>
      <c r="N121" s="99">
        <v>550000</v>
      </c>
      <c r="O121" s="6"/>
    </row>
    <row r="122" spans="1:15" ht="30" customHeight="1" x14ac:dyDescent="0.2">
      <c r="A122" s="5"/>
      <c r="B122" s="112" t="s">
        <v>2341</v>
      </c>
      <c r="C122" s="97" t="s">
        <v>2253</v>
      </c>
      <c r="D122" s="98" t="s">
        <v>13</v>
      </c>
      <c r="E122" s="109">
        <v>0.1</v>
      </c>
      <c r="F122" s="109">
        <v>0.1</v>
      </c>
      <c r="G122" s="109">
        <v>0.1</v>
      </c>
      <c r="H122" s="109">
        <v>0.7</v>
      </c>
      <c r="I122" s="112"/>
      <c r="J122" s="115">
        <f t="shared" si="4"/>
        <v>137500</v>
      </c>
      <c r="K122" s="115">
        <f t="shared" si="5"/>
        <v>137500</v>
      </c>
      <c r="L122" s="115">
        <f t="shared" si="6"/>
        <v>137500</v>
      </c>
      <c r="M122" s="115">
        <f t="shared" si="7"/>
        <v>137500</v>
      </c>
      <c r="N122" s="113">
        <v>550000</v>
      </c>
      <c r="O122" s="5"/>
    </row>
    <row r="123" spans="1:15" ht="30" customHeight="1" x14ac:dyDescent="0.2">
      <c r="A123" s="6" t="s">
        <v>2342</v>
      </c>
      <c r="B123" s="6" t="s">
        <v>2343</v>
      </c>
      <c r="C123" s="97" t="s">
        <v>2253</v>
      </c>
      <c r="D123" s="98" t="s">
        <v>13</v>
      </c>
      <c r="E123" s="109">
        <v>0.1</v>
      </c>
      <c r="F123" s="109">
        <v>0.1</v>
      </c>
      <c r="G123" s="109">
        <v>0.1</v>
      </c>
      <c r="H123" s="109">
        <v>0.7</v>
      </c>
      <c r="I123" s="97"/>
      <c r="J123" s="110">
        <f t="shared" si="4"/>
        <v>87500</v>
      </c>
      <c r="K123" s="110">
        <f t="shared" si="5"/>
        <v>87500</v>
      </c>
      <c r="L123" s="110">
        <f t="shared" si="6"/>
        <v>87500</v>
      </c>
      <c r="M123" s="110">
        <f t="shared" si="7"/>
        <v>87500</v>
      </c>
      <c r="N123" s="99">
        <v>350000</v>
      </c>
      <c r="O123" s="6"/>
    </row>
    <row r="124" spans="1:15" ht="30" customHeight="1" x14ac:dyDescent="0.2">
      <c r="A124" s="6" t="s">
        <v>2344</v>
      </c>
      <c r="B124" s="6" t="s">
        <v>2345</v>
      </c>
      <c r="C124" s="97" t="s">
        <v>2253</v>
      </c>
      <c r="D124" s="98" t="s">
        <v>13</v>
      </c>
      <c r="E124" s="109">
        <v>0.1</v>
      </c>
      <c r="F124" s="109">
        <v>0.1</v>
      </c>
      <c r="G124" s="109">
        <v>0.1</v>
      </c>
      <c r="H124" s="109">
        <v>0.7</v>
      </c>
      <c r="I124" s="97"/>
      <c r="J124" s="110">
        <f t="shared" si="4"/>
        <v>37500</v>
      </c>
      <c r="K124" s="110">
        <f t="shared" si="5"/>
        <v>37500</v>
      </c>
      <c r="L124" s="110">
        <f t="shared" si="6"/>
        <v>37500</v>
      </c>
      <c r="M124" s="110">
        <f t="shared" si="7"/>
        <v>37500</v>
      </c>
      <c r="N124" s="99">
        <v>150000</v>
      </c>
      <c r="O124" s="6"/>
    </row>
    <row r="125" spans="1:15" ht="30" customHeight="1" x14ac:dyDescent="0.2">
      <c r="A125" s="6" t="s">
        <v>2346</v>
      </c>
      <c r="B125" s="6" t="s">
        <v>2347</v>
      </c>
      <c r="C125" s="97" t="s">
        <v>2253</v>
      </c>
      <c r="D125" s="98" t="s">
        <v>13</v>
      </c>
      <c r="E125" s="109">
        <v>0.1</v>
      </c>
      <c r="F125" s="109">
        <v>0.1</v>
      </c>
      <c r="G125" s="109">
        <v>0.1</v>
      </c>
      <c r="H125" s="109">
        <v>0.7</v>
      </c>
      <c r="I125" s="97"/>
      <c r="J125" s="110">
        <f t="shared" si="4"/>
        <v>12500</v>
      </c>
      <c r="K125" s="110">
        <f t="shared" si="5"/>
        <v>12500</v>
      </c>
      <c r="L125" s="110">
        <f t="shared" si="6"/>
        <v>12500</v>
      </c>
      <c r="M125" s="110">
        <f t="shared" si="7"/>
        <v>12500</v>
      </c>
      <c r="N125" s="99">
        <v>50000</v>
      </c>
      <c r="O125" s="6"/>
    </row>
    <row r="126" spans="1:15" ht="30" customHeight="1" x14ac:dyDescent="0.2">
      <c r="A126" s="6"/>
      <c r="B126" s="97"/>
      <c r="C126" s="97" t="s">
        <v>2253</v>
      </c>
      <c r="D126" s="98"/>
      <c r="E126" s="109"/>
      <c r="F126" s="109"/>
      <c r="G126" s="109"/>
      <c r="H126" s="109"/>
      <c r="I126" s="97"/>
      <c r="J126" s="110"/>
      <c r="K126" s="110"/>
      <c r="L126" s="110"/>
      <c r="M126" s="110"/>
      <c r="N126" s="99"/>
      <c r="O126" s="6"/>
    </row>
    <row r="127" spans="1:15" ht="30" customHeight="1" x14ac:dyDescent="0.2">
      <c r="A127" s="5"/>
      <c r="B127" s="112" t="s">
        <v>2348</v>
      </c>
      <c r="C127" s="97" t="s">
        <v>2253</v>
      </c>
      <c r="D127" s="98" t="s">
        <v>13</v>
      </c>
      <c r="E127" s="109">
        <v>0.1</v>
      </c>
      <c r="F127" s="109">
        <v>0.1</v>
      </c>
      <c r="G127" s="109">
        <v>0.1</v>
      </c>
      <c r="H127" s="109">
        <v>0.7</v>
      </c>
      <c r="I127" s="112"/>
      <c r="J127" s="115">
        <f t="shared" si="4"/>
        <v>66000</v>
      </c>
      <c r="K127" s="115">
        <f t="shared" si="5"/>
        <v>66000</v>
      </c>
      <c r="L127" s="115">
        <f t="shared" si="6"/>
        <v>66000</v>
      </c>
      <c r="M127" s="115">
        <f t="shared" si="7"/>
        <v>66000</v>
      </c>
      <c r="N127" s="113">
        <v>264000</v>
      </c>
      <c r="O127" s="5"/>
    </row>
    <row r="128" spans="1:15" ht="30" customHeight="1" x14ac:dyDescent="0.2">
      <c r="A128" s="6" t="s">
        <v>2349</v>
      </c>
      <c r="B128" s="6" t="s">
        <v>2350</v>
      </c>
      <c r="C128" s="97" t="s">
        <v>2253</v>
      </c>
      <c r="D128" s="98" t="s">
        <v>13</v>
      </c>
      <c r="E128" s="109">
        <v>0.1</v>
      </c>
      <c r="F128" s="109">
        <v>0.1</v>
      </c>
      <c r="G128" s="109">
        <v>0.1</v>
      </c>
      <c r="H128" s="109">
        <v>0.7</v>
      </c>
      <c r="I128" s="97"/>
      <c r="J128" s="110">
        <f t="shared" si="4"/>
        <v>66000</v>
      </c>
      <c r="K128" s="110">
        <f t="shared" si="5"/>
        <v>66000</v>
      </c>
      <c r="L128" s="110">
        <f t="shared" si="6"/>
        <v>66000</v>
      </c>
      <c r="M128" s="110">
        <f t="shared" si="7"/>
        <v>66000</v>
      </c>
      <c r="N128" s="99">
        <v>264000</v>
      </c>
      <c r="O128" s="6"/>
    </row>
    <row r="129" spans="1:15" ht="30" customHeight="1" x14ac:dyDescent="0.2">
      <c r="A129" s="6"/>
      <c r="B129" s="6"/>
      <c r="C129" s="97" t="s">
        <v>2253</v>
      </c>
      <c r="D129" s="98"/>
      <c r="E129" s="109"/>
      <c r="F129" s="109"/>
      <c r="G129" s="109"/>
      <c r="H129" s="109"/>
      <c r="I129" s="97"/>
      <c r="J129" s="110"/>
      <c r="K129" s="110"/>
      <c r="L129" s="110"/>
      <c r="M129" s="110"/>
      <c r="N129" s="99"/>
      <c r="O129" s="6"/>
    </row>
    <row r="130" spans="1:15" ht="30" customHeight="1" x14ac:dyDescent="0.2">
      <c r="A130" s="5"/>
      <c r="B130" s="112" t="s">
        <v>322</v>
      </c>
      <c r="C130" s="97" t="s">
        <v>2253</v>
      </c>
      <c r="D130" s="98" t="s">
        <v>13</v>
      </c>
      <c r="E130" s="109">
        <v>0.1</v>
      </c>
      <c r="F130" s="109">
        <v>0.1</v>
      </c>
      <c r="G130" s="109">
        <v>0.1</v>
      </c>
      <c r="H130" s="109">
        <v>0.7</v>
      </c>
      <c r="I130" s="112"/>
      <c r="J130" s="115">
        <f t="shared" si="4"/>
        <v>11000000</v>
      </c>
      <c r="K130" s="115">
        <f t="shared" si="5"/>
        <v>11000000</v>
      </c>
      <c r="L130" s="115">
        <f t="shared" si="6"/>
        <v>11000000</v>
      </c>
      <c r="M130" s="115">
        <f t="shared" si="7"/>
        <v>11000000</v>
      </c>
      <c r="N130" s="113">
        <v>44000000</v>
      </c>
      <c r="O130" s="5"/>
    </row>
    <row r="131" spans="1:15" ht="30" customHeight="1" x14ac:dyDescent="0.2">
      <c r="A131" s="6" t="s">
        <v>189</v>
      </c>
      <c r="B131" s="5" t="s">
        <v>190</v>
      </c>
      <c r="C131" s="97" t="s">
        <v>2253</v>
      </c>
      <c r="D131" s="98" t="s">
        <v>13</v>
      </c>
      <c r="E131" s="109">
        <v>0.1</v>
      </c>
      <c r="F131" s="109">
        <v>0.1</v>
      </c>
      <c r="G131" s="109">
        <v>0.1</v>
      </c>
      <c r="H131" s="109">
        <v>0.7</v>
      </c>
      <c r="I131" s="97"/>
      <c r="J131" s="110">
        <f t="shared" si="4"/>
        <v>3375000</v>
      </c>
      <c r="K131" s="110">
        <f t="shared" si="5"/>
        <v>3375000</v>
      </c>
      <c r="L131" s="110">
        <f t="shared" si="6"/>
        <v>3375000</v>
      </c>
      <c r="M131" s="110">
        <f t="shared" si="7"/>
        <v>3375000</v>
      </c>
      <c r="N131" s="99">
        <v>13500000</v>
      </c>
      <c r="O131" s="6"/>
    </row>
    <row r="132" spans="1:15" ht="30" customHeight="1" x14ac:dyDescent="0.2">
      <c r="A132" s="6" t="s">
        <v>61</v>
      </c>
      <c r="B132" s="5" t="s">
        <v>62</v>
      </c>
      <c r="C132" s="97" t="s">
        <v>2253</v>
      </c>
      <c r="D132" s="98" t="s">
        <v>13</v>
      </c>
      <c r="E132" s="109">
        <v>0.1</v>
      </c>
      <c r="F132" s="109">
        <v>0.1</v>
      </c>
      <c r="G132" s="109">
        <v>0.1</v>
      </c>
      <c r="H132" s="109">
        <v>0.7</v>
      </c>
      <c r="I132" s="97"/>
      <c r="J132" s="110">
        <f t="shared" si="4"/>
        <v>1000000</v>
      </c>
      <c r="K132" s="110">
        <f t="shared" si="5"/>
        <v>1000000</v>
      </c>
      <c r="L132" s="110">
        <f t="shared" si="6"/>
        <v>1000000</v>
      </c>
      <c r="M132" s="110">
        <f t="shared" si="7"/>
        <v>1000000</v>
      </c>
      <c r="N132" s="99">
        <v>4000000</v>
      </c>
      <c r="O132" s="6"/>
    </row>
    <row r="133" spans="1:15" ht="30" customHeight="1" x14ac:dyDescent="0.2">
      <c r="A133" s="6" t="s">
        <v>63</v>
      </c>
      <c r="B133" s="5" t="s">
        <v>64</v>
      </c>
      <c r="C133" s="97" t="s">
        <v>2253</v>
      </c>
      <c r="D133" s="98" t="s">
        <v>13</v>
      </c>
      <c r="E133" s="109">
        <v>0.1</v>
      </c>
      <c r="F133" s="109">
        <v>0.1</v>
      </c>
      <c r="G133" s="109">
        <v>0.1</v>
      </c>
      <c r="H133" s="109">
        <v>0.7</v>
      </c>
      <c r="I133" s="97"/>
      <c r="J133" s="110">
        <f t="shared" si="4"/>
        <v>1000000</v>
      </c>
      <c r="K133" s="110">
        <f t="shared" si="5"/>
        <v>1000000</v>
      </c>
      <c r="L133" s="110">
        <f t="shared" si="6"/>
        <v>1000000</v>
      </c>
      <c r="M133" s="110">
        <f t="shared" si="7"/>
        <v>1000000</v>
      </c>
      <c r="N133" s="99">
        <v>4000000</v>
      </c>
      <c r="O133" s="6"/>
    </row>
    <row r="134" spans="1:15" ht="30" customHeight="1" x14ac:dyDescent="0.2">
      <c r="A134" s="6" t="s">
        <v>191</v>
      </c>
      <c r="B134" s="5" t="s">
        <v>192</v>
      </c>
      <c r="C134" s="97" t="s">
        <v>2253</v>
      </c>
      <c r="D134" s="98" t="s">
        <v>13</v>
      </c>
      <c r="E134" s="109">
        <v>0.1</v>
      </c>
      <c r="F134" s="109">
        <v>0.1</v>
      </c>
      <c r="G134" s="109">
        <v>0.1</v>
      </c>
      <c r="H134" s="109">
        <v>0.7</v>
      </c>
      <c r="I134" s="97"/>
      <c r="J134" s="110">
        <f t="shared" si="4"/>
        <v>500000</v>
      </c>
      <c r="K134" s="110">
        <f t="shared" si="5"/>
        <v>500000</v>
      </c>
      <c r="L134" s="110">
        <f t="shared" si="6"/>
        <v>500000</v>
      </c>
      <c r="M134" s="110">
        <f t="shared" si="7"/>
        <v>500000</v>
      </c>
      <c r="N134" s="99">
        <v>2000000</v>
      </c>
      <c r="O134" s="6"/>
    </row>
    <row r="135" spans="1:15" ht="30" customHeight="1" x14ac:dyDescent="0.2">
      <c r="A135" s="6" t="s">
        <v>193</v>
      </c>
      <c r="B135" s="5" t="s">
        <v>194</v>
      </c>
      <c r="C135" s="97" t="s">
        <v>2253</v>
      </c>
      <c r="D135" s="98" t="s">
        <v>13</v>
      </c>
      <c r="E135" s="109">
        <v>0.1</v>
      </c>
      <c r="F135" s="109">
        <v>0.1</v>
      </c>
      <c r="G135" s="109">
        <v>0.1</v>
      </c>
      <c r="H135" s="109">
        <v>0.7</v>
      </c>
      <c r="I135" s="97"/>
      <c r="J135" s="110">
        <f t="shared" si="4"/>
        <v>1500000</v>
      </c>
      <c r="K135" s="110">
        <f t="shared" si="5"/>
        <v>1500000</v>
      </c>
      <c r="L135" s="110">
        <f t="shared" si="6"/>
        <v>1500000</v>
      </c>
      <c r="M135" s="110">
        <f t="shared" si="7"/>
        <v>1500000</v>
      </c>
      <c r="N135" s="99">
        <v>6000000</v>
      </c>
      <c r="O135" s="6"/>
    </row>
    <row r="136" spans="1:15" ht="30" customHeight="1" x14ac:dyDescent="0.2">
      <c r="A136" s="6" t="s">
        <v>75</v>
      </c>
      <c r="B136" s="5" t="s">
        <v>76</v>
      </c>
      <c r="C136" s="97" t="s">
        <v>2253</v>
      </c>
      <c r="D136" s="98" t="s">
        <v>13</v>
      </c>
      <c r="E136" s="109">
        <v>0.1</v>
      </c>
      <c r="F136" s="109">
        <v>0.1</v>
      </c>
      <c r="G136" s="109">
        <v>0.1</v>
      </c>
      <c r="H136" s="109">
        <v>0.7</v>
      </c>
      <c r="I136" s="97"/>
      <c r="J136" s="110">
        <f t="shared" si="4"/>
        <v>1500000</v>
      </c>
      <c r="K136" s="110">
        <f t="shared" si="5"/>
        <v>1500000</v>
      </c>
      <c r="L136" s="110">
        <f t="shared" si="6"/>
        <v>1500000</v>
      </c>
      <c r="M136" s="110">
        <f t="shared" si="7"/>
        <v>1500000</v>
      </c>
      <c r="N136" s="99">
        <v>6000000</v>
      </c>
      <c r="O136" s="6"/>
    </row>
    <row r="137" spans="1:15" ht="30" customHeight="1" x14ac:dyDescent="0.2">
      <c r="A137" s="6" t="s">
        <v>195</v>
      </c>
      <c r="B137" s="5" t="s">
        <v>196</v>
      </c>
      <c r="C137" s="97" t="s">
        <v>2253</v>
      </c>
      <c r="D137" s="98" t="s">
        <v>13</v>
      </c>
      <c r="E137" s="109">
        <v>0.1</v>
      </c>
      <c r="F137" s="109">
        <v>0.1</v>
      </c>
      <c r="G137" s="109">
        <v>0.1</v>
      </c>
      <c r="H137" s="109">
        <v>0.7</v>
      </c>
      <c r="I137" s="97"/>
      <c r="J137" s="110">
        <f t="shared" si="4"/>
        <v>500000</v>
      </c>
      <c r="K137" s="110">
        <f t="shared" si="5"/>
        <v>500000</v>
      </c>
      <c r="L137" s="110">
        <f t="shared" si="6"/>
        <v>500000</v>
      </c>
      <c r="M137" s="110">
        <f t="shared" si="7"/>
        <v>500000</v>
      </c>
      <c r="N137" s="99">
        <v>2000000</v>
      </c>
      <c r="O137" s="6"/>
    </row>
    <row r="138" spans="1:15" ht="30" customHeight="1" x14ac:dyDescent="0.2">
      <c r="A138" s="6" t="s">
        <v>1767</v>
      </c>
      <c r="B138" s="6" t="s">
        <v>1768</v>
      </c>
      <c r="C138" s="97" t="s">
        <v>2253</v>
      </c>
      <c r="D138" s="98" t="s">
        <v>13</v>
      </c>
      <c r="E138" s="109">
        <v>0.1</v>
      </c>
      <c r="F138" s="109">
        <v>0.1</v>
      </c>
      <c r="G138" s="109">
        <v>0.1</v>
      </c>
      <c r="H138" s="109">
        <v>0.7</v>
      </c>
      <c r="I138" s="97"/>
      <c r="J138" s="110">
        <f t="shared" si="4"/>
        <v>375000</v>
      </c>
      <c r="K138" s="110">
        <f t="shared" si="5"/>
        <v>375000</v>
      </c>
      <c r="L138" s="110">
        <f t="shared" si="6"/>
        <v>375000</v>
      </c>
      <c r="M138" s="110">
        <f t="shared" si="7"/>
        <v>375000</v>
      </c>
      <c r="N138" s="99">
        <v>1500000</v>
      </c>
      <c r="O138" s="6"/>
    </row>
    <row r="139" spans="1:15" ht="30" customHeight="1" x14ac:dyDescent="0.2">
      <c r="A139" s="6" t="s">
        <v>1769</v>
      </c>
      <c r="B139" s="6" t="s">
        <v>1770</v>
      </c>
      <c r="C139" s="97" t="s">
        <v>2253</v>
      </c>
      <c r="D139" s="98" t="s">
        <v>13</v>
      </c>
      <c r="E139" s="109">
        <v>0.1</v>
      </c>
      <c r="F139" s="109">
        <v>0.1</v>
      </c>
      <c r="G139" s="109">
        <v>0.1</v>
      </c>
      <c r="H139" s="109">
        <v>0.7</v>
      </c>
      <c r="I139" s="97"/>
      <c r="J139" s="110">
        <f t="shared" si="4"/>
        <v>500000</v>
      </c>
      <c r="K139" s="110">
        <f t="shared" si="5"/>
        <v>500000</v>
      </c>
      <c r="L139" s="110">
        <f t="shared" si="6"/>
        <v>500000</v>
      </c>
      <c r="M139" s="110">
        <f t="shared" si="7"/>
        <v>500000</v>
      </c>
      <c r="N139" s="99">
        <v>2000000</v>
      </c>
      <c r="O139" s="6"/>
    </row>
    <row r="140" spans="1:15" ht="30" customHeight="1" x14ac:dyDescent="0.2">
      <c r="A140" s="6" t="s">
        <v>2351</v>
      </c>
      <c r="B140" s="6" t="s">
        <v>2352</v>
      </c>
      <c r="C140" s="97" t="s">
        <v>2253</v>
      </c>
      <c r="D140" s="98" t="s">
        <v>13</v>
      </c>
      <c r="E140" s="109">
        <v>0.1</v>
      </c>
      <c r="F140" s="109">
        <v>0.1</v>
      </c>
      <c r="G140" s="109">
        <v>0.1</v>
      </c>
      <c r="H140" s="109">
        <v>0.7</v>
      </c>
      <c r="I140" s="97"/>
      <c r="J140" s="110">
        <f t="shared" si="4"/>
        <v>750000</v>
      </c>
      <c r="K140" s="110">
        <f t="shared" si="5"/>
        <v>750000</v>
      </c>
      <c r="L140" s="110">
        <f t="shared" si="6"/>
        <v>750000</v>
      </c>
      <c r="M140" s="110">
        <f t="shared" si="7"/>
        <v>750000</v>
      </c>
      <c r="N140" s="99">
        <v>3000000</v>
      </c>
      <c r="O140" s="6"/>
    </row>
    <row r="141" spans="1:15" ht="30" customHeight="1" x14ac:dyDescent="0.2">
      <c r="A141" s="6"/>
      <c r="B141" s="5"/>
      <c r="C141" s="97" t="s">
        <v>2253</v>
      </c>
      <c r="D141" s="98"/>
      <c r="E141" s="109"/>
      <c r="F141" s="109"/>
      <c r="G141" s="109"/>
      <c r="H141" s="109"/>
      <c r="I141" s="97"/>
      <c r="J141" s="110"/>
      <c r="K141" s="110"/>
      <c r="L141" s="110"/>
      <c r="M141" s="110"/>
      <c r="N141" s="99"/>
      <c r="O141" s="6"/>
    </row>
    <row r="142" spans="1:15" ht="30" customHeight="1" x14ac:dyDescent="0.2">
      <c r="A142" s="6"/>
      <c r="B142" s="97"/>
      <c r="C142" s="97" t="s">
        <v>2253</v>
      </c>
      <c r="D142" s="98"/>
      <c r="E142" s="109"/>
      <c r="F142" s="109"/>
      <c r="G142" s="109"/>
      <c r="H142" s="109"/>
      <c r="I142" s="97"/>
      <c r="J142" s="110"/>
      <c r="K142" s="110"/>
      <c r="L142" s="110"/>
      <c r="M142" s="110"/>
      <c r="N142" s="99"/>
      <c r="O142" s="6"/>
    </row>
    <row r="143" spans="1:15" ht="30" customHeight="1" x14ac:dyDescent="0.2">
      <c r="A143" s="5"/>
      <c r="B143" s="112" t="s">
        <v>2353</v>
      </c>
      <c r="C143" s="97" t="s">
        <v>2253</v>
      </c>
      <c r="D143" s="98" t="s">
        <v>2354</v>
      </c>
      <c r="E143" s="109">
        <v>0.1</v>
      </c>
      <c r="F143" s="109">
        <v>0.1</v>
      </c>
      <c r="G143" s="109">
        <v>0.1</v>
      </c>
      <c r="H143" s="109">
        <v>0.7</v>
      </c>
      <c r="I143" s="112"/>
      <c r="J143" s="115">
        <f t="shared" si="4"/>
        <v>275000</v>
      </c>
      <c r="K143" s="115">
        <f t="shared" si="5"/>
        <v>275000</v>
      </c>
      <c r="L143" s="115">
        <f t="shared" si="6"/>
        <v>275000</v>
      </c>
      <c r="M143" s="115">
        <f t="shared" si="7"/>
        <v>275000</v>
      </c>
      <c r="N143" s="113">
        <v>1100000</v>
      </c>
      <c r="O143" s="5"/>
    </row>
    <row r="144" spans="1:15" ht="30" customHeight="1" x14ac:dyDescent="0.2">
      <c r="A144" s="6" t="s">
        <v>197</v>
      </c>
      <c r="B144" s="6" t="s">
        <v>198</v>
      </c>
      <c r="C144" s="97" t="s">
        <v>2253</v>
      </c>
      <c r="D144" s="98" t="s">
        <v>2354</v>
      </c>
      <c r="E144" s="109">
        <v>0.1</v>
      </c>
      <c r="F144" s="109">
        <v>0.1</v>
      </c>
      <c r="G144" s="109">
        <v>0.1</v>
      </c>
      <c r="H144" s="109">
        <v>0.7</v>
      </c>
      <c r="I144" s="97"/>
      <c r="J144" s="110">
        <f t="shared" si="4"/>
        <v>87500</v>
      </c>
      <c r="K144" s="110">
        <f t="shared" si="5"/>
        <v>87500</v>
      </c>
      <c r="L144" s="110">
        <f t="shared" si="6"/>
        <v>87500</v>
      </c>
      <c r="M144" s="110">
        <f t="shared" si="7"/>
        <v>87500</v>
      </c>
      <c r="N144" s="99">
        <v>350000</v>
      </c>
      <c r="O144" s="6"/>
    </row>
    <row r="145" spans="1:15" ht="30" customHeight="1" x14ac:dyDescent="0.2">
      <c r="A145" s="6" t="s">
        <v>199</v>
      </c>
      <c r="B145" s="6" t="s">
        <v>200</v>
      </c>
      <c r="C145" s="97" t="s">
        <v>2253</v>
      </c>
      <c r="D145" s="98" t="s">
        <v>2354</v>
      </c>
      <c r="E145" s="109">
        <v>0.1</v>
      </c>
      <c r="F145" s="109">
        <v>0.1</v>
      </c>
      <c r="G145" s="109">
        <v>0.1</v>
      </c>
      <c r="H145" s="109">
        <v>0.7</v>
      </c>
      <c r="I145" s="97"/>
      <c r="J145" s="110">
        <f t="shared" si="4"/>
        <v>62500</v>
      </c>
      <c r="K145" s="110">
        <f t="shared" si="5"/>
        <v>62500</v>
      </c>
      <c r="L145" s="110">
        <f t="shared" si="6"/>
        <v>62500</v>
      </c>
      <c r="M145" s="110">
        <f t="shared" si="7"/>
        <v>62500</v>
      </c>
      <c r="N145" s="99">
        <v>250000</v>
      </c>
      <c r="O145" s="6"/>
    </row>
    <row r="146" spans="1:15" ht="30" customHeight="1" x14ac:dyDescent="0.2">
      <c r="A146" s="6" t="s">
        <v>201</v>
      </c>
      <c r="B146" s="6" t="s">
        <v>202</v>
      </c>
      <c r="C146" s="97" t="s">
        <v>2253</v>
      </c>
      <c r="D146" s="98" t="s">
        <v>2354</v>
      </c>
      <c r="E146" s="109">
        <v>0.1</v>
      </c>
      <c r="F146" s="109">
        <v>0.1</v>
      </c>
      <c r="G146" s="109">
        <v>0.1</v>
      </c>
      <c r="H146" s="109">
        <v>0.7</v>
      </c>
      <c r="I146" s="97"/>
      <c r="J146" s="110">
        <f t="shared" si="4"/>
        <v>62500</v>
      </c>
      <c r="K146" s="110">
        <f t="shared" si="5"/>
        <v>62500</v>
      </c>
      <c r="L146" s="110">
        <f t="shared" si="6"/>
        <v>62500</v>
      </c>
      <c r="M146" s="110">
        <f t="shared" si="7"/>
        <v>62500</v>
      </c>
      <c r="N146" s="99">
        <v>250000</v>
      </c>
      <c r="O146" s="6"/>
    </row>
    <row r="147" spans="1:15" ht="30" customHeight="1" x14ac:dyDescent="0.2">
      <c r="A147" s="6" t="s">
        <v>203</v>
      </c>
      <c r="B147" s="6" t="s">
        <v>204</v>
      </c>
      <c r="C147" s="97" t="s">
        <v>2253</v>
      </c>
      <c r="D147" s="98" t="s">
        <v>2354</v>
      </c>
      <c r="E147" s="109">
        <v>0.1</v>
      </c>
      <c r="F147" s="109">
        <v>0.1</v>
      </c>
      <c r="G147" s="109">
        <v>0.1</v>
      </c>
      <c r="H147" s="109">
        <v>0.7</v>
      </c>
      <c r="I147" s="97"/>
      <c r="J147" s="110">
        <f t="shared" si="4"/>
        <v>62500</v>
      </c>
      <c r="K147" s="110">
        <f t="shared" si="5"/>
        <v>62500</v>
      </c>
      <c r="L147" s="110">
        <f t="shared" si="6"/>
        <v>62500</v>
      </c>
      <c r="M147" s="110">
        <f t="shared" si="7"/>
        <v>62500</v>
      </c>
      <c r="N147" s="99">
        <v>250000</v>
      </c>
      <c r="O147" s="6"/>
    </row>
    <row r="148" spans="1:15" ht="30" customHeight="1" x14ac:dyDescent="0.2">
      <c r="A148" s="6"/>
      <c r="B148" s="97"/>
      <c r="C148" s="97" t="s">
        <v>2253</v>
      </c>
      <c r="D148" s="98"/>
      <c r="E148" s="109"/>
      <c r="F148" s="109"/>
      <c r="G148" s="109"/>
      <c r="H148" s="109"/>
      <c r="I148" s="97"/>
      <c r="J148" s="110"/>
      <c r="K148" s="110"/>
      <c r="L148" s="110"/>
      <c r="M148" s="110"/>
      <c r="N148" s="99"/>
      <c r="O148" s="6"/>
    </row>
    <row r="149" spans="1:15" ht="30" customHeight="1" x14ac:dyDescent="0.2">
      <c r="A149" s="5"/>
      <c r="B149" s="112" t="s">
        <v>2355</v>
      </c>
      <c r="C149" s="97" t="s">
        <v>2253</v>
      </c>
      <c r="D149" s="98" t="s">
        <v>13</v>
      </c>
      <c r="E149" s="109">
        <v>0.1</v>
      </c>
      <c r="F149" s="109">
        <v>0.1</v>
      </c>
      <c r="G149" s="109">
        <v>0.1</v>
      </c>
      <c r="H149" s="109">
        <v>0.7</v>
      </c>
      <c r="I149" s="112"/>
      <c r="J149" s="115">
        <f t="shared" si="4"/>
        <v>137500</v>
      </c>
      <c r="K149" s="115">
        <f t="shared" si="5"/>
        <v>137500</v>
      </c>
      <c r="L149" s="115">
        <f t="shared" si="6"/>
        <v>137500</v>
      </c>
      <c r="M149" s="115">
        <f t="shared" si="7"/>
        <v>137500</v>
      </c>
      <c r="N149" s="113">
        <v>550000</v>
      </c>
      <c r="O149" s="5"/>
    </row>
    <row r="150" spans="1:15" ht="30" customHeight="1" x14ac:dyDescent="0.2">
      <c r="A150" s="6" t="s">
        <v>205</v>
      </c>
      <c r="B150" s="6" t="s">
        <v>206</v>
      </c>
      <c r="C150" s="97" t="s">
        <v>2253</v>
      </c>
      <c r="D150" s="98" t="s">
        <v>13</v>
      </c>
      <c r="E150" s="109">
        <v>0.1</v>
      </c>
      <c r="F150" s="109">
        <v>0.1</v>
      </c>
      <c r="G150" s="109">
        <v>0.1</v>
      </c>
      <c r="H150" s="109">
        <v>0.7</v>
      </c>
      <c r="I150" s="97"/>
      <c r="J150" s="110">
        <f t="shared" si="4"/>
        <v>75000</v>
      </c>
      <c r="K150" s="110">
        <f t="shared" si="5"/>
        <v>75000</v>
      </c>
      <c r="L150" s="110">
        <f t="shared" si="6"/>
        <v>75000</v>
      </c>
      <c r="M150" s="110">
        <f t="shared" si="7"/>
        <v>75000</v>
      </c>
      <c r="N150" s="99">
        <v>300000</v>
      </c>
      <c r="O150" s="6"/>
    </row>
    <row r="151" spans="1:15" ht="30" customHeight="1" x14ac:dyDescent="0.2">
      <c r="A151" s="6" t="s">
        <v>207</v>
      </c>
      <c r="B151" s="6" t="s">
        <v>208</v>
      </c>
      <c r="C151" s="97" t="s">
        <v>2253</v>
      </c>
      <c r="D151" s="98" t="s">
        <v>13</v>
      </c>
      <c r="E151" s="109">
        <v>0.1</v>
      </c>
      <c r="F151" s="109">
        <v>0.1</v>
      </c>
      <c r="G151" s="109">
        <v>0.1</v>
      </c>
      <c r="H151" s="109">
        <v>0.7</v>
      </c>
      <c r="I151" s="97"/>
      <c r="J151" s="110">
        <f t="shared" si="4"/>
        <v>62500</v>
      </c>
      <c r="K151" s="110">
        <f t="shared" si="5"/>
        <v>62500</v>
      </c>
      <c r="L151" s="110">
        <f t="shared" si="6"/>
        <v>62500</v>
      </c>
      <c r="M151" s="110">
        <f t="shared" si="7"/>
        <v>62500</v>
      </c>
      <c r="N151" s="99">
        <v>250000</v>
      </c>
      <c r="O151" s="6"/>
    </row>
    <row r="152" spans="1:15" ht="30" customHeight="1" x14ac:dyDescent="0.2">
      <c r="A152" s="6"/>
      <c r="B152" s="97"/>
      <c r="C152" s="97" t="s">
        <v>2253</v>
      </c>
      <c r="D152" s="98"/>
      <c r="E152" s="109"/>
      <c r="F152" s="109"/>
      <c r="G152" s="109"/>
      <c r="H152" s="109"/>
      <c r="I152" s="97"/>
      <c r="J152" s="110"/>
      <c r="K152" s="110"/>
      <c r="L152" s="110"/>
      <c r="M152" s="110"/>
      <c r="N152" s="99"/>
      <c r="O152" s="6"/>
    </row>
    <row r="153" spans="1:15" ht="30" customHeight="1" x14ac:dyDescent="0.2">
      <c r="A153" s="6" t="s">
        <v>2356</v>
      </c>
      <c r="B153" s="97" t="s">
        <v>2357</v>
      </c>
      <c r="C153" s="97" t="s">
        <v>2253</v>
      </c>
      <c r="D153" s="98" t="s">
        <v>13</v>
      </c>
      <c r="E153" s="109">
        <v>0.1</v>
      </c>
      <c r="F153" s="109">
        <v>0.1</v>
      </c>
      <c r="G153" s="109">
        <v>0.1</v>
      </c>
      <c r="H153" s="109">
        <v>0.7</v>
      </c>
      <c r="I153" s="97"/>
      <c r="J153" s="110">
        <f t="shared" si="4"/>
        <v>137500</v>
      </c>
      <c r="K153" s="110">
        <f t="shared" si="5"/>
        <v>137500</v>
      </c>
      <c r="L153" s="110">
        <f t="shared" si="6"/>
        <v>137500</v>
      </c>
      <c r="M153" s="110">
        <f t="shared" si="7"/>
        <v>137500</v>
      </c>
      <c r="N153" s="99">
        <v>550000</v>
      </c>
      <c r="O153" s="6"/>
    </row>
    <row r="154" spans="1:15" ht="30" customHeight="1" x14ac:dyDescent="0.2">
      <c r="A154" s="6"/>
      <c r="B154" s="97" t="s">
        <v>2358</v>
      </c>
      <c r="C154" s="97"/>
      <c r="D154" s="98" t="s">
        <v>13</v>
      </c>
      <c r="E154" s="109">
        <v>0.1</v>
      </c>
      <c r="F154" s="109">
        <v>0.1</v>
      </c>
      <c r="G154" s="109">
        <v>0.1</v>
      </c>
      <c r="H154" s="109">
        <v>0.7</v>
      </c>
      <c r="I154" s="97"/>
      <c r="J154" s="110">
        <f t="shared" si="4"/>
        <v>55000</v>
      </c>
      <c r="K154" s="110">
        <f t="shared" si="5"/>
        <v>55000</v>
      </c>
      <c r="L154" s="110">
        <f t="shared" si="6"/>
        <v>55000</v>
      </c>
      <c r="M154" s="110">
        <f t="shared" si="7"/>
        <v>55000</v>
      </c>
      <c r="N154" s="99">
        <v>220000</v>
      </c>
      <c r="O154" s="6"/>
    </row>
    <row r="155" spans="1:15" ht="30" customHeight="1" x14ac:dyDescent="0.2">
      <c r="A155" s="6" t="s">
        <v>1033</v>
      </c>
      <c r="B155" s="6" t="s">
        <v>2359</v>
      </c>
      <c r="C155" s="97" t="s">
        <v>2360</v>
      </c>
      <c r="D155" s="98" t="s">
        <v>13</v>
      </c>
      <c r="E155" s="109">
        <v>0.1</v>
      </c>
      <c r="F155" s="109">
        <v>0.1</v>
      </c>
      <c r="G155" s="109">
        <v>0.1</v>
      </c>
      <c r="H155" s="109">
        <v>0.7</v>
      </c>
      <c r="I155" s="97"/>
      <c r="J155" s="110">
        <f t="shared" si="4"/>
        <v>30000</v>
      </c>
      <c r="K155" s="110">
        <f t="shared" si="5"/>
        <v>30000</v>
      </c>
      <c r="L155" s="110">
        <f t="shared" si="6"/>
        <v>30000</v>
      </c>
      <c r="M155" s="110">
        <f t="shared" si="7"/>
        <v>30000</v>
      </c>
      <c r="N155" s="99">
        <v>120000</v>
      </c>
      <c r="O155" s="6"/>
    </row>
    <row r="156" spans="1:15" ht="30" customHeight="1" x14ac:dyDescent="0.2">
      <c r="A156" s="6" t="s">
        <v>1812</v>
      </c>
      <c r="B156" s="6" t="s">
        <v>2361</v>
      </c>
      <c r="C156" s="97" t="s">
        <v>2360</v>
      </c>
      <c r="D156" s="98" t="s">
        <v>13</v>
      </c>
      <c r="E156" s="109">
        <v>0.1</v>
      </c>
      <c r="F156" s="109">
        <v>0.1</v>
      </c>
      <c r="G156" s="109">
        <v>0.1</v>
      </c>
      <c r="H156" s="109">
        <v>0.7</v>
      </c>
      <c r="I156" s="97"/>
      <c r="J156" s="110">
        <f t="shared" si="4"/>
        <v>25000</v>
      </c>
      <c r="K156" s="110">
        <f t="shared" si="5"/>
        <v>25000</v>
      </c>
      <c r="L156" s="110">
        <f t="shared" si="6"/>
        <v>25000</v>
      </c>
      <c r="M156" s="110">
        <f t="shared" si="7"/>
        <v>25000</v>
      </c>
      <c r="N156" s="99">
        <v>100000</v>
      </c>
      <c r="O156" s="6"/>
    </row>
    <row r="157" spans="1:15" ht="30" customHeight="1" x14ac:dyDescent="0.2">
      <c r="A157" s="6"/>
      <c r="B157" s="97"/>
      <c r="C157" s="97" t="s">
        <v>2360</v>
      </c>
      <c r="D157" s="98" t="s">
        <v>13</v>
      </c>
      <c r="E157" s="109"/>
      <c r="F157" s="109"/>
      <c r="G157" s="109"/>
      <c r="H157" s="109"/>
      <c r="I157" s="97"/>
      <c r="J157" s="110"/>
      <c r="K157" s="110"/>
      <c r="L157" s="110"/>
      <c r="M157" s="110"/>
      <c r="N157" s="99"/>
      <c r="O157" s="6"/>
    </row>
    <row r="158" spans="1:15" ht="30" customHeight="1" x14ac:dyDescent="0.2">
      <c r="A158" s="6"/>
      <c r="B158" s="97" t="s">
        <v>2333</v>
      </c>
      <c r="C158" s="97"/>
      <c r="D158" s="98"/>
      <c r="E158" s="109">
        <v>0.1</v>
      </c>
      <c r="F158" s="109">
        <v>0.1</v>
      </c>
      <c r="G158" s="109">
        <v>0.1</v>
      </c>
      <c r="H158" s="109">
        <v>0.7</v>
      </c>
      <c r="I158" s="97"/>
      <c r="J158" s="110">
        <f t="shared" si="4"/>
        <v>550000</v>
      </c>
      <c r="K158" s="110">
        <f t="shared" si="5"/>
        <v>550000</v>
      </c>
      <c r="L158" s="110">
        <f t="shared" si="6"/>
        <v>550000</v>
      </c>
      <c r="M158" s="110">
        <f t="shared" si="7"/>
        <v>550000</v>
      </c>
      <c r="N158" s="99">
        <v>2200000</v>
      </c>
      <c r="O158" s="6"/>
    </row>
    <row r="159" spans="1:15" ht="30" customHeight="1" x14ac:dyDescent="0.2">
      <c r="A159" s="6" t="s">
        <v>124</v>
      </c>
      <c r="B159" s="6" t="s">
        <v>125</v>
      </c>
      <c r="C159" s="97" t="s">
        <v>2362</v>
      </c>
      <c r="D159" s="98" t="s">
        <v>13</v>
      </c>
      <c r="E159" s="109">
        <v>0.1</v>
      </c>
      <c r="F159" s="109">
        <v>0.1</v>
      </c>
      <c r="G159" s="109">
        <v>0.1</v>
      </c>
      <c r="H159" s="109">
        <v>0.7</v>
      </c>
      <c r="I159" s="97"/>
      <c r="J159" s="110">
        <f t="shared" si="4"/>
        <v>75000</v>
      </c>
      <c r="K159" s="110">
        <f t="shared" si="5"/>
        <v>75000</v>
      </c>
      <c r="L159" s="110">
        <f t="shared" si="6"/>
        <v>75000</v>
      </c>
      <c r="M159" s="110">
        <f t="shared" si="7"/>
        <v>75000</v>
      </c>
      <c r="N159" s="99">
        <v>300000</v>
      </c>
      <c r="O159" s="6"/>
    </row>
    <row r="160" spans="1:15" ht="30" customHeight="1" x14ac:dyDescent="0.2">
      <c r="A160" s="6" t="s">
        <v>126</v>
      </c>
      <c r="B160" s="6" t="s">
        <v>127</v>
      </c>
      <c r="C160" s="97" t="s">
        <v>2362</v>
      </c>
      <c r="D160" s="98" t="s">
        <v>13</v>
      </c>
      <c r="E160" s="109">
        <v>0.1</v>
      </c>
      <c r="F160" s="109">
        <v>0.1</v>
      </c>
      <c r="G160" s="109">
        <v>0.1</v>
      </c>
      <c r="H160" s="109">
        <v>0.7</v>
      </c>
      <c r="I160" s="97"/>
      <c r="J160" s="110">
        <f t="shared" si="4"/>
        <v>75000</v>
      </c>
      <c r="K160" s="110">
        <f t="shared" si="5"/>
        <v>75000</v>
      </c>
      <c r="L160" s="110">
        <f t="shared" si="6"/>
        <v>75000</v>
      </c>
      <c r="M160" s="110">
        <f t="shared" si="7"/>
        <v>75000</v>
      </c>
      <c r="N160" s="99">
        <v>300000</v>
      </c>
      <c r="O160" s="6"/>
    </row>
    <row r="161" spans="1:15" ht="30" customHeight="1" x14ac:dyDescent="0.2">
      <c r="A161" s="6" t="s">
        <v>128</v>
      </c>
      <c r="B161" s="6" t="s">
        <v>129</v>
      </c>
      <c r="C161" s="97" t="s">
        <v>2362</v>
      </c>
      <c r="D161" s="98" t="s">
        <v>13</v>
      </c>
      <c r="E161" s="109">
        <v>0.1</v>
      </c>
      <c r="F161" s="109">
        <v>0.1</v>
      </c>
      <c r="G161" s="109">
        <v>0.1</v>
      </c>
      <c r="H161" s="109">
        <v>0.7</v>
      </c>
      <c r="I161" s="97"/>
      <c r="J161" s="110">
        <f t="shared" si="4"/>
        <v>100000</v>
      </c>
      <c r="K161" s="110">
        <f t="shared" si="5"/>
        <v>100000</v>
      </c>
      <c r="L161" s="110">
        <f t="shared" si="6"/>
        <v>100000</v>
      </c>
      <c r="M161" s="110">
        <f t="shared" si="7"/>
        <v>100000</v>
      </c>
      <c r="N161" s="99">
        <v>400000</v>
      </c>
      <c r="O161" s="6"/>
    </row>
    <row r="162" spans="1:15" ht="30" customHeight="1" x14ac:dyDescent="0.2">
      <c r="A162" s="6" t="s">
        <v>130</v>
      </c>
      <c r="B162" s="6" t="s">
        <v>131</v>
      </c>
      <c r="C162" s="97" t="s">
        <v>2362</v>
      </c>
      <c r="D162" s="98" t="s">
        <v>13</v>
      </c>
      <c r="E162" s="109">
        <v>0.1</v>
      </c>
      <c r="F162" s="109">
        <v>0.1</v>
      </c>
      <c r="G162" s="109">
        <v>0.1</v>
      </c>
      <c r="H162" s="109">
        <v>0.7</v>
      </c>
      <c r="I162" s="97"/>
      <c r="J162" s="110">
        <f t="shared" si="4"/>
        <v>100000</v>
      </c>
      <c r="K162" s="110">
        <f t="shared" si="5"/>
        <v>100000</v>
      </c>
      <c r="L162" s="110">
        <f t="shared" si="6"/>
        <v>100000</v>
      </c>
      <c r="M162" s="110">
        <f t="shared" si="7"/>
        <v>100000</v>
      </c>
      <c r="N162" s="99">
        <v>400000</v>
      </c>
      <c r="O162" s="6"/>
    </row>
    <row r="163" spans="1:15" ht="30" customHeight="1" x14ac:dyDescent="0.2">
      <c r="A163" s="6" t="s">
        <v>132</v>
      </c>
      <c r="B163" s="6" t="s">
        <v>133</v>
      </c>
      <c r="C163" s="97" t="s">
        <v>2362</v>
      </c>
      <c r="D163" s="98" t="s">
        <v>13</v>
      </c>
      <c r="E163" s="109">
        <v>0.1</v>
      </c>
      <c r="F163" s="109">
        <v>0.1</v>
      </c>
      <c r="G163" s="109">
        <v>0.1</v>
      </c>
      <c r="H163" s="109">
        <v>0.7</v>
      </c>
      <c r="I163" s="97"/>
      <c r="J163" s="110">
        <f t="shared" si="4"/>
        <v>62500</v>
      </c>
      <c r="K163" s="110">
        <f t="shared" si="5"/>
        <v>62500</v>
      </c>
      <c r="L163" s="110">
        <f t="shared" si="6"/>
        <v>62500</v>
      </c>
      <c r="M163" s="110">
        <f t="shared" si="7"/>
        <v>62500</v>
      </c>
      <c r="N163" s="99">
        <v>250000</v>
      </c>
      <c r="O163" s="6"/>
    </row>
    <row r="164" spans="1:15" ht="30" customHeight="1" x14ac:dyDescent="0.2">
      <c r="A164" s="6" t="s">
        <v>84</v>
      </c>
      <c r="B164" s="116" t="s">
        <v>85</v>
      </c>
      <c r="C164" s="97" t="s">
        <v>2362</v>
      </c>
      <c r="D164" s="98" t="s">
        <v>13</v>
      </c>
      <c r="E164" s="109">
        <v>0.1</v>
      </c>
      <c r="F164" s="109">
        <v>0.1</v>
      </c>
      <c r="G164" s="109">
        <v>0.1</v>
      </c>
      <c r="H164" s="109">
        <v>0.7</v>
      </c>
      <c r="I164" s="97"/>
      <c r="J164" s="110">
        <f t="shared" si="4"/>
        <v>95000</v>
      </c>
      <c r="K164" s="110">
        <f t="shared" si="5"/>
        <v>95000</v>
      </c>
      <c r="L164" s="110">
        <f t="shared" si="6"/>
        <v>95000</v>
      </c>
      <c r="M164" s="110">
        <f t="shared" si="7"/>
        <v>95000</v>
      </c>
      <c r="N164" s="99">
        <v>380000</v>
      </c>
      <c r="O164" s="6"/>
    </row>
    <row r="165" spans="1:15" ht="30" customHeight="1" x14ac:dyDescent="0.2">
      <c r="A165" s="6" t="s">
        <v>86</v>
      </c>
      <c r="B165" s="116" t="s">
        <v>87</v>
      </c>
      <c r="C165" s="97" t="s">
        <v>2362</v>
      </c>
      <c r="D165" s="98" t="s">
        <v>13</v>
      </c>
      <c r="E165" s="109">
        <v>0.1</v>
      </c>
      <c r="F165" s="109">
        <v>0.1</v>
      </c>
      <c r="G165" s="109">
        <v>0.1</v>
      </c>
      <c r="H165" s="109">
        <v>0.7</v>
      </c>
      <c r="I165" s="97"/>
      <c r="J165" s="110">
        <f t="shared" si="4"/>
        <v>20000</v>
      </c>
      <c r="K165" s="110">
        <f t="shared" si="5"/>
        <v>20000</v>
      </c>
      <c r="L165" s="110">
        <f t="shared" si="6"/>
        <v>20000</v>
      </c>
      <c r="M165" s="110">
        <f t="shared" si="7"/>
        <v>20000</v>
      </c>
      <c r="N165" s="99">
        <v>80000</v>
      </c>
      <c r="O165" s="6"/>
    </row>
    <row r="166" spans="1:15" ht="30" customHeight="1" x14ac:dyDescent="0.2">
      <c r="A166" s="6" t="s">
        <v>88</v>
      </c>
      <c r="B166" s="116" t="s">
        <v>89</v>
      </c>
      <c r="C166" s="97" t="s">
        <v>2362</v>
      </c>
      <c r="D166" s="98" t="s">
        <v>13</v>
      </c>
      <c r="E166" s="109">
        <v>0.1</v>
      </c>
      <c r="F166" s="109">
        <v>0.1</v>
      </c>
      <c r="G166" s="109">
        <v>0.1</v>
      </c>
      <c r="H166" s="109">
        <v>0.7</v>
      </c>
      <c r="I166" s="97"/>
      <c r="J166" s="110">
        <f t="shared" si="4"/>
        <v>20000</v>
      </c>
      <c r="K166" s="110">
        <f t="shared" si="5"/>
        <v>20000</v>
      </c>
      <c r="L166" s="110">
        <f t="shared" si="6"/>
        <v>20000</v>
      </c>
      <c r="M166" s="110">
        <f t="shared" si="7"/>
        <v>20000</v>
      </c>
      <c r="N166" s="99">
        <v>80000</v>
      </c>
      <c r="O166" s="6"/>
    </row>
    <row r="167" spans="1:15" ht="30" customHeight="1" x14ac:dyDescent="0.2">
      <c r="A167" s="6" t="s">
        <v>90</v>
      </c>
      <c r="B167" s="116" t="s">
        <v>91</v>
      </c>
      <c r="C167" s="97" t="s">
        <v>2362</v>
      </c>
      <c r="D167" s="98" t="s">
        <v>13</v>
      </c>
      <c r="E167" s="109">
        <v>0.1</v>
      </c>
      <c r="F167" s="109">
        <v>0.1</v>
      </c>
      <c r="G167" s="109">
        <v>0.1</v>
      </c>
      <c r="H167" s="109">
        <v>0.7</v>
      </c>
      <c r="I167" s="97"/>
      <c r="J167" s="110">
        <f t="shared" si="4"/>
        <v>2500</v>
      </c>
      <c r="K167" s="110">
        <f t="shared" si="5"/>
        <v>2500</v>
      </c>
      <c r="L167" s="110">
        <f t="shared" si="6"/>
        <v>2500</v>
      </c>
      <c r="M167" s="110">
        <f t="shared" si="7"/>
        <v>2500</v>
      </c>
      <c r="N167" s="99">
        <v>10000</v>
      </c>
      <c r="O167" s="6"/>
    </row>
    <row r="168" spans="1:15" ht="30" customHeight="1" x14ac:dyDescent="0.2">
      <c r="A168" s="6"/>
      <c r="B168" s="97"/>
      <c r="C168" s="97"/>
      <c r="D168" s="98" t="s">
        <v>13</v>
      </c>
      <c r="E168" s="109"/>
      <c r="F168" s="109"/>
      <c r="G168" s="109"/>
      <c r="H168" s="109"/>
      <c r="I168" s="97"/>
      <c r="J168" s="110"/>
      <c r="K168" s="110"/>
      <c r="L168" s="110"/>
      <c r="M168" s="110"/>
      <c r="N168" s="99"/>
      <c r="O168" s="6"/>
    </row>
    <row r="169" spans="1:15" ht="30" customHeight="1" x14ac:dyDescent="0.2">
      <c r="A169" s="6"/>
      <c r="B169" s="97" t="s">
        <v>2335</v>
      </c>
      <c r="C169" s="97" t="s">
        <v>2363</v>
      </c>
      <c r="D169" s="98"/>
      <c r="E169" s="109">
        <v>0.1</v>
      </c>
      <c r="F169" s="109">
        <v>0.1</v>
      </c>
      <c r="G169" s="109">
        <v>0.1</v>
      </c>
      <c r="H169" s="109">
        <v>0.7</v>
      </c>
      <c r="I169" s="97"/>
      <c r="J169" s="110">
        <f t="shared" si="4"/>
        <v>275000</v>
      </c>
      <c r="K169" s="110">
        <f t="shared" si="5"/>
        <v>275000</v>
      </c>
      <c r="L169" s="110">
        <f t="shared" si="6"/>
        <v>275000</v>
      </c>
      <c r="M169" s="110">
        <f t="shared" si="7"/>
        <v>275000</v>
      </c>
      <c r="N169" s="99">
        <v>1100000</v>
      </c>
      <c r="O169" s="6"/>
    </row>
    <row r="170" spans="1:15" ht="30" customHeight="1" x14ac:dyDescent="0.2">
      <c r="A170" s="6" t="s">
        <v>162</v>
      </c>
      <c r="B170" s="6" t="s">
        <v>163</v>
      </c>
      <c r="C170" s="97" t="s">
        <v>2363</v>
      </c>
      <c r="D170" s="98" t="s">
        <v>13</v>
      </c>
      <c r="E170" s="109">
        <v>0.1</v>
      </c>
      <c r="F170" s="109">
        <v>0.1</v>
      </c>
      <c r="G170" s="109">
        <v>0.1</v>
      </c>
      <c r="H170" s="109">
        <v>0.7</v>
      </c>
      <c r="I170" s="97"/>
      <c r="J170" s="110">
        <f t="shared" si="4"/>
        <v>7500</v>
      </c>
      <c r="K170" s="110">
        <f t="shared" si="5"/>
        <v>7500</v>
      </c>
      <c r="L170" s="110">
        <f t="shared" si="6"/>
        <v>7500</v>
      </c>
      <c r="M170" s="110">
        <f t="shared" si="7"/>
        <v>7500</v>
      </c>
      <c r="N170" s="99">
        <v>30000</v>
      </c>
      <c r="O170" s="6"/>
    </row>
    <row r="171" spans="1:15" ht="30" customHeight="1" x14ac:dyDescent="0.2">
      <c r="A171" s="6" t="s">
        <v>164</v>
      </c>
      <c r="B171" s="6" t="s">
        <v>165</v>
      </c>
      <c r="C171" s="97" t="s">
        <v>2363</v>
      </c>
      <c r="D171" s="98" t="s">
        <v>13</v>
      </c>
      <c r="E171" s="109">
        <v>0.1</v>
      </c>
      <c r="F171" s="109">
        <v>0.1</v>
      </c>
      <c r="G171" s="109">
        <v>0.1</v>
      </c>
      <c r="H171" s="109">
        <v>0.7</v>
      </c>
      <c r="I171" s="97"/>
      <c r="J171" s="110">
        <f t="shared" si="4"/>
        <v>12500</v>
      </c>
      <c r="K171" s="110">
        <f t="shared" si="5"/>
        <v>12500</v>
      </c>
      <c r="L171" s="110">
        <f t="shared" si="6"/>
        <v>12500</v>
      </c>
      <c r="M171" s="110">
        <f t="shared" si="7"/>
        <v>12500</v>
      </c>
      <c r="N171" s="99">
        <v>50000</v>
      </c>
      <c r="O171" s="6"/>
    </row>
    <row r="172" spans="1:15" ht="30" customHeight="1" x14ac:dyDescent="0.2">
      <c r="A172" s="6" t="s">
        <v>166</v>
      </c>
      <c r="B172" s="6" t="s">
        <v>167</v>
      </c>
      <c r="C172" s="97" t="s">
        <v>2363</v>
      </c>
      <c r="D172" s="98" t="s">
        <v>13</v>
      </c>
      <c r="E172" s="109">
        <v>0.1</v>
      </c>
      <c r="F172" s="109">
        <v>0.1</v>
      </c>
      <c r="G172" s="109">
        <v>0.1</v>
      </c>
      <c r="H172" s="109">
        <v>0.7</v>
      </c>
      <c r="I172" s="97"/>
      <c r="J172" s="110">
        <f t="shared" si="4"/>
        <v>3750</v>
      </c>
      <c r="K172" s="110">
        <f t="shared" si="5"/>
        <v>3750</v>
      </c>
      <c r="L172" s="110">
        <f t="shared" si="6"/>
        <v>3750</v>
      </c>
      <c r="M172" s="110">
        <f t="shared" si="7"/>
        <v>3750</v>
      </c>
      <c r="N172" s="99">
        <v>15000</v>
      </c>
      <c r="O172" s="6"/>
    </row>
    <row r="173" spans="1:15" ht="30" customHeight="1" x14ac:dyDescent="0.2">
      <c r="A173" s="6" t="s">
        <v>168</v>
      </c>
      <c r="B173" s="6" t="s">
        <v>169</v>
      </c>
      <c r="C173" s="97" t="s">
        <v>2363</v>
      </c>
      <c r="D173" s="98" t="s">
        <v>13</v>
      </c>
      <c r="E173" s="109">
        <v>0.1</v>
      </c>
      <c r="F173" s="109">
        <v>0.1</v>
      </c>
      <c r="G173" s="109">
        <v>0.1</v>
      </c>
      <c r="H173" s="109">
        <v>0.7</v>
      </c>
      <c r="I173" s="97"/>
      <c r="J173" s="110">
        <f t="shared" si="4"/>
        <v>3750</v>
      </c>
      <c r="K173" s="110">
        <f t="shared" si="5"/>
        <v>3750</v>
      </c>
      <c r="L173" s="110">
        <f t="shared" si="6"/>
        <v>3750</v>
      </c>
      <c r="M173" s="110">
        <f t="shared" si="7"/>
        <v>3750</v>
      </c>
      <c r="N173" s="99">
        <v>15000</v>
      </c>
      <c r="O173" s="6"/>
    </row>
    <row r="174" spans="1:15" ht="30" customHeight="1" x14ac:dyDescent="0.2">
      <c r="A174" s="6" t="s">
        <v>170</v>
      </c>
      <c r="B174" s="6" t="s">
        <v>171</v>
      </c>
      <c r="C174" s="97" t="s">
        <v>2363</v>
      </c>
      <c r="D174" s="98" t="s">
        <v>13</v>
      </c>
      <c r="E174" s="109">
        <v>0.1</v>
      </c>
      <c r="F174" s="109">
        <v>0.1</v>
      </c>
      <c r="G174" s="109">
        <v>0.1</v>
      </c>
      <c r="H174" s="109">
        <v>0.7</v>
      </c>
      <c r="I174" s="97"/>
      <c r="J174" s="110">
        <f t="shared" si="4"/>
        <v>3750</v>
      </c>
      <c r="K174" s="110">
        <f t="shared" si="5"/>
        <v>3750</v>
      </c>
      <c r="L174" s="110">
        <f t="shared" si="6"/>
        <v>3750</v>
      </c>
      <c r="M174" s="110">
        <f t="shared" si="7"/>
        <v>3750</v>
      </c>
      <c r="N174" s="99">
        <v>15000</v>
      </c>
      <c r="O174" s="6"/>
    </row>
    <row r="175" spans="1:15" ht="30" customHeight="1" x14ac:dyDescent="0.2">
      <c r="A175" s="6" t="s">
        <v>172</v>
      </c>
      <c r="B175" s="6" t="s">
        <v>173</v>
      </c>
      <c r="C175" s="97" t="s">
        <v>2363</v>
      </c>
      <c r="D175" s="98" t="s">
        <v>13</v>
      </c>
      <c r="E175" s="109">
        <v>0.1</v>
      </c>
      <c r="F175" s="109">
        <v>0.1</v>
      </c>
      <c r="G175" s="109">
        <v>0.1</v>
      </c>
      <c r="H175" s="109">
        <v>0.7</v>
      </c>
      <c r="I175" s="97"/>
      <c r="J175" s="110">
        <f t="shared" si="4"/>
        <v>3750</v>
      </c>
      <c r="K175" s="110">
        <f t="shared" si="5"/>
        <v>3750</v>
      </c>
      <c r="L175" s="110">
        <f t="shared" si="6"/>
        <v>3750</v>
      </c>
      <c r="M175" s="110">
        <f t="shared" si="7"/>
        <v>3750</v>
      </c>
      <c r="N175" s="99">
        <v>15000</v>
      </c>
      <c r="O175" s="6"/>
    </row>
    <row r="176" spans="1:15" ht="30" customHeight="1" x14ac:dyDescent="0.2">
      <c r="A176" s="6" t="s">
        <v>174</v>
      </c>
      <c r="B176" s="6" t="s">
        <v>175</v>
      </c>
      <c r="C176" s="97" t="s">
        <v>2363</v>
      </c>
      <c r="D176" s="98" t="s">
        <v>13</v>
      </c>
      <c r="E176" s="109">
        <v>0.1</v>
      </c>
      <c r="F176" s="109">
        <v>0.1</v>
      </c>
      <c r="G176" s="109">
        <v>0.1</v>
      </c>
      <c r="H176" s="109">
        <v>0.7</v>
      </c>
      <c r="I176" s="97"/>
      <c r="J176" s="110">
        <f t="shared" si="4"/>
        <v>3750</v>
      </c>
      <c r="K176" s="110">
        <f t="shared" si="5"/>
        <v>3750</v>
      </c>
      <c r="L176" s="110">
        <f t="shared" si="6"/>
        <v>3750</v>
      </c>
      <c r="M176" s="110">
        <f t="shared" si="7"/>
        <v>3750</v>
      </c>
      <c r="N176" s="99">
        <v>15000</v>
      </c>
      <c r="O176" s="6"/>
    </row>
    <row r="177" spans="1:15" ht="30" customHeight="1" x14ac:dyDescent="0.2">
      <c r="A177" s="6" t="s">
        <v>176</v>
      </c>
      <c r="B177" s="6" t="s">
        <v>177</v>
      </c>
      <c r="C177" s="97" t="s">
        <v>2363</v>
      </c>
      <c r="D177" s="98" t="s">
        <v>13</v>
      </c>
      <c r="E177" s="109">
        <v>0.1</v>
      </c>
      <c r="F177" s="109">
        <v>0.1</v>
      </c>
      <c r="G177" s="109">
        <v>0.1</v>
      </c>
      <c r="H177" s="109">
        <v>0.7</v>
      </c>
      <c r="I177" s="97"/>
      <c r="J177" s="110">
        <f t="shared" si="4"/>
        <v>3750</v>
      </c>
      <c r="K177" s="110">
        <f t="shared" si="5"/>
        <v>3750</v>
      </c>
      <c r="L177" s="110">
        <f t="shared" si="6"/>
        <v>3750</v>
      </c>
      <c r="M177" s="110">
        <f t="shared" si="7"/>
        <v>3750</v>
      </c>
      <c r="N177" s="99">
        <v>15000</v>
      </c>
      <c r="O177" s="6"/>
    </row>
    <row r="178" spans="1:15" ht="30" customHeight="1" x14ac:dyDescent="0.2">
      <c r="A178" s="6" t="s">
        <v>178</v>
      </c>
      <c r="B178" s="6" t="s">
        <v>179</v>
      </c>
      <c r="C178" s="97" t="s">
        <v>2363</v>
      </c>
      <c r="D178" s="98" t="s">
        <v>13</v>
      </c>
      <c r="E178" s="109">
        <v>0.1</v>
      </c>
      <c r="F178" s="109">
        <v>0.1</v>
      </c>
      <c r="G178" s="109">
        <v>0.1</v>
      </c>
      <c r="H178" s="109">
        <v>0.7</v>
      </c>
      <c r="I178" s="97"/>
      <c r="J178" s="110">
        <f t="shared" si="4"/>
        <v>3750</v>
      </c>
      <c r="K178" s="110">
        <f t="shared" si="5"/>
        <v>3750</v>
      </c>
      <c r="L178" s="110">
        <f t="shared" si="6"/>
        <v>3750</v>
      </c>
      <c r="M178" s="110">
        <f t="shared" si="7"/>
        <v>3750</v>
      </c>
      <c r="N178" s="99">
        <v>15000</v>
      </c>
      <c r="O178" s="6"/>
    </row>
    <row r="179" spans="1:15" ht="30" customHeight="1" x14ac:dyDescent="0.2">
      <c r="A179" s="6" t="s">
        <v>180</v>
      </c>
      <c r="B179" s="6" t="s">
        <v>181</v>
      </c>
      <c r="C179" s="97" t="s">
        <v>2363</v>
      </c>
      <c r="D179" s="98" t="s">
        <v>13</v>
      </c>
      <c r="E179" s="109">
        <v>0.1</v>
      </c>
      <c r="F179" s="109">
        <v>0.1</v>
      </c>
      <c r="G179" s="109">
        <v>0.1</v>
      </c>
      <c r="H179" s="109">
        <v>0.7</v>
      </c>
      <c r="I179" s="97"/>
      <c r="J179" s="110">
        <f t="shared" si="4"/>
        <v>200000</v>
      </c>
      <c r="K179" s="110">
        <f t="shared" si="5"/>
        <v>200000</v>
      </c>
      <c r="L179" s="110">
        <f t="shared" si="6"/>
        <v>200000</v>
      </c>
      <c r="M179" s="110">
        <f t="shared" si="7"/>
        <v>200000</v>
      </c>
      <c r="N179" s="99">
        <v>800000</v>
      </c>
      <c r="O179" s="6"/>
    </row>
    <row r="180" spans="1:15" ht="30" customHeight="1" x14ac:dyDescent="0.2">
      <c r="A180" s="6" t="s">
        <v>166</v>
      </c>
      <c r="B180" s="6" t="s">
        <v>167</v>
      </c>
      <c r="C180" s="97" t="s">
        <v>2363</v>
      </c>
      <c r="D180" s="98" t="s">
        <v>13</v>
      </c>
      <c r="E180" s="109">
        <v>0.1</v>
      </c>
      <c r="F180" s="109">
        <v>0.1</v>
      </c>
      <c r="G180" s="109">
        <v>0.1</v>
      </c>
      <c r="H180" s="109">
        <v>0.7</v>
      </c>
      <c r="I180" s="97"/>
      <c r="J180" s="110">
        <f t="shared" si="4"/>
        <v>28750</v>
      </c>
      <c r="K180" s="110">
        <f t="shared" si="5"/>
        <v>28750</v>
      </c>
      <c r="L180" s="110">
        <f t="shared" si="6"/>
        <v>28750</v>
      </c>
      <c r="M180" s="110">
        <f t="shared" si="7"/>
        <v>28750</v>
      </c>
      <c r="N180" s="99">
        <v>115000</v>
      </c>
      <c r="O180" s="6"/>
    </row>
    <row r="181" spans="1:15" ht="30" customHeight="1" x14ac:dyDescent="0.2">
      <c r="A181" s="6"/>
      <c r="B181" s="97"/>
      <c r="C181" s="97"/>
      <c r="D181" s="98"/>
      <c r="E181" s="109">
        <v>0.1</v>
      </c>
      <c r="F181" s="109">
        <v>0.1</v>
      </c>
      <c r="G181" s="109">
        <v>0.1</v>
      </c>
      <c r="H181" s="109">
        <v>0.7</v>
      </c>
      <c r="I181" s="97"/>
      <c r="J181" s="110"/>
      <c r="K181" s="110"/>
      <c r="L181" s="110"/>
      <c r="M181" s="110"/>
      <c r="N181" s="99"/>
      <c r="O181" s="6"/>
    </row>
    <row r="182" spans="1:15" ht="30" customHeight="1" x14ac:dyDescent="0.2">
      <c r="A182" s="6" t="s">
        <v>209</v>
      </c>
      <c r="B182" s="97" t="s">
        <v>2364</v>
      </c>
      <c r="C182" s="97" t="s">
        <v>2365</v>
      </c>
      <c r="D182" s="98" t="s">
        <v>13</v>
      </c>
      <c r="E182" s="109">
        <v>0.1</v>
      </c>
      <c r="F182" s="109">
        <v>0.1</v>
      </c>
      <c r="G182" s="109">
        <v>0.1</v>
      </c>
      <c r="H182" s="109">
        <v>0.7</v>
      </c>
      <c r="I182" s="97"/>
      <c r="J182" s="110">
        <f t="shared" si="4"/>
        <v>3300000</v>
      </c>
      <c r="K182" s="110">
        <f t="shared" si="5"/>
        <v>3300000</v>
      </c>
      <c r="L182" s="110">
        <f t="shared" si="6"/>
        <v>3300000</v>
      </c>
      <c r="M182" s="110">
        <f t="shared" si="7"/>
        <v>3300000</v>
      </c>
      <c r="N182" s="99">
        <v>13200000</v>
      </c>
      <c r="O182" s="6"/>
    </row>
    <row r="183" spans="1:15" ht="30" customHeight="1" x14ac:dyDescent="0.2">
      <c r="A183" s="6" t="s">
        <v>2366</v>
      </c>
      <c r="B183" s="97" t="s">
        <v>2367</v>
      </c>
      <c r="C183" s="97" t="s">
        <v>2368</v>
      </c>
      <c r="D183" s="98" t="s">
        <v>13</v>
      </c>
      <c r="E183" s="109">
        <v>0.1</v>
      </c>
      <c r="F183" s="109">
        <v>0.1</v>
      </c>
      <c r="G183" s="109">
        <v>0.1</v>
      </c>
      <c r="H183" s="109">
        <v>0.7</v>
      </c>
      <c r="I183" s="97"/>
      <c r="J183" s="110">
        <f t="shared" si="4"/>
        <v>44000</v>
      </c>
      <c r="K183" s="110">
        <f t="shared" si="5"/>
        <v>44000</v>
      </c>
      <c r="L183" s="110">
        <f t="shared" si="6"/>
        <v>44000</v>
      </c>
      <c r="M183" s="110">
        <f t="shared" si="7"/>
        <v>44000</v>
      </c>
      <c r="N183" s="99">
        <v>176000</v>
      </c>
      <c r="O183" s="6"/>
    </row>
    <row r="184" spans="1:15" ht="30" customHeight="1" x14ac:dyDescent="0.2">
      <c r="A184" s="6"/>
      <c r="B184" s="97"/>
      <c r="C184" s="97"/>
      <c r="D184" s="98"/>
      <c r="E184" s="109"/>
      <c r="F184" s="109"/>
      <c r="G184" s="109"/>
      <c r="H184" s="109"/>
      <c r="I184" s="97"/>
      <c r="J184" s="110"/>
      <c r="K184" s="110"/>
      <c r="L184" s="110"/>
      <c r="M184" s="110"/>
      <c r="N184" s="99"/>
      <c r="O184" s="6"/>
    </row>
    <row r="185" spans="1:15" ht="30" customHeight="1" x14ac:dyDescent="0.2">
      <c r="A185" s="6" t="s">
        <v>210</v>
      </c>
      <c r="B185" s="97" t="s">
        <v>2369</v>
      </c>
      <c r="C185" s="97" t="s">
        <v>2370</v>
      </c>
      <c r="D185" s="98" t="s">
        <v>13</v>
      </c>
      <c r="E185" s="109">
        <v>0.1</v>
      </c>
      <c r="F185" s="109">
        <v>0.1</v>
      </c>
      <c r="G185" s="109">
        <v>0.1</v>
      </c>
      <c r="H185" s="109">
        <v>0.7</v>
      </c>
      <c r="I185" s="97"/>
      <c r="J185" s="110">
        <f t="shared" si="4"/>
        <v>137500</v>
      </c>
      <c r="K185" s="110">
        <f t="shared" si="5"/>
        <v>137500</v>
      </c>
      <c r="L185" s="110">
        <f t="shared" si="6"/>
        <v>137500</v>
      </c>
      <c r="M185" s="110">
        <f t="shared" si="7"/>
        <v>137500</v>
      </c>
      <c r="N185" s="99">
        <v>550000</v>
      </c>
      <c r="O185" s="6"/>
    </row>
    <row r="186" spans="1:15" ht="30" customHeight="1" x14ac:dyDescent="0.2">
      <c r="A186" s="117"/>
      <c r="B186" s="112" t="s">
        <v>2371</v>
      </c>
      <c r="C186" s="97"/>
      <c r="D186" s="97"/>
      <c r="E186" s="109">
        <v>0.1</v>
      </c>
      <c r="F186" s="109">
        <v>0.1</v>
      </c>
      <c r="G186" s="109">
        <v>0.1</v>
      </c>
      <c r="H186" s="109">
        <v>0.7</v>
      </c>
      <c r="I186" s="112"/>
      <c r="J186" s="110">
        <f t="shared" si="4"/>
        <v>34860925</v>
      </c>
      <c r="K186" s="110">
        <f t="shared" si="5"/>
        <v>34860925</v>
      </c>
      <c r="L186" s="110">
        <f t="shared" si="6"/>
        <v>34860925</v>
      </c>
      <c r="M186" s="110">
        <f t="shared" si="7"/>
        <v>34860925</v>
      </c>
      <c r="N186" s="113">
        <v>139443700</v>
      </c>
      <c r="O186" s="6"/>
    </row>
    <row r="187" spans="1:15" ht="30" customHeight="1" x14ac:dyDescent="0.2">
      <c r="A187" s="117"/>
      <c r="B187" s="112" t="s">
        <v>2372</v>
      </c>
      <c r="C187" s="97"/>
      <c r="D187" s="97"/>
      <c r="E187" s="109"/>
      <c r="F187" s="109"/>
      <c r="G187" s="109"/>
      <c r="H187" s="109"/>
      <c r="I187" s="112"/>
      <c r="J187" s="110"/>
      <c r="K187" s="110"/>
      <c r="L187" s="110"/>
      <c r="M187" s="110"/>
      <c r="N187" s="113">
        <v>591017807</v>
      </c>
      <c r="O187" s="6"/>
    </row>
    <row r="188" spans="1:15" ht="30" customHeight="1" x14ac:dyDescent="0.2">
      <c r="A188" s="117"/>
      <c r="B188" s="112" t="s">
        <v>2373</v>
      </c>
      <c r="C188" s="97"/>
      <c r="D188" s="97"/>
      <c r="E188" s="109"/>
      <c r="F188" s="109"/>
      <c r="G188" s="109"/>
      <c r="H188" s="109"/>
      <c r="I188" s="112"/>
      <c r="J188" s="110"/>
      <c r="K188" s="110"/>
      <c r="L188" s="110"/>
      <c r="M188" s="110"/>
      <c r="N188" s="114"/>
      <c r="O188" s="6"/>
    </row>
    <row r="189" spans="1:15" ht="30" customHeight="1" x14ac:dyDescent="0.2">
      <c r="A189" s="117"/>
      <c r="B189" s="112" t="s">
        <v>2374</v>
      </c>
      <c r="C189" s="97"/>
      <c r="D189" s="97"/>
      <c r="E189" s="109"/>
      <c r="F189" s="109"/>
      <c r="G189" s="109"/>
      <c r="H189" s="109"/>
      <c r="I189" s="112"/>
      <c r="J189" s="110"/>
      <c r="K189" s="110"/>
      <c r="L189" s="110"/>
      <c r="M189" s="110"/>
      <c r="N189" s="114"/>
      <c r="O189" s="6"/>
    </row>
    <row r="190" spans="1:15" ht="30" customHeight="1" x14ac:dyDescent="0.2">
      <c r="A190" s="6"/>
      <c r="B190" s="112" t="s">
        <v>2375</v>
      </c>
      <c r="C190" s="97"/>
      <c r="D190" s="97"/>
      <c r="E190" s="109"/>
      <c r="F190" s="109"/>
      <c r="G190" s="109"/>
      <c r="H190" s="109"/>
      <c r="I190" s="112"/>
      <c r="J190" s="110"/>
      <c r="K190" s="110"/>
      <c r="L190" s="110"/>
      <c r="M190" s="110"/>
      <c r="N190" s="117"/>
      <c r="O190" s="6"/>
    </row>
    <row r="191" spans="1:15" ht="30" customHeight="1" x14ac:dyDescent="0.2">
      <c r="A191" s="6"/>
      <c r="B191" s="97" t="s">
        <v>2376</v>
      </c>
      <c r="C191" s="97" t="s">
        <v>2377</v>
      </c>
      <c r="D191" s="98" t="s">
        <v>2354</v>
      </c>
      <c r="E191" s="109">
        <v>0.1</v>
      </c>
      <c r="F191" s="109">
        <v>0.1</v>
      </c>
      <c r="G191" s="109">
        <v>0.1</v>
      </c>
      <c r="H191" s="109">
        <v>0.7</v>
      </c>
      <c r="I191" s="97"/>
      <c r="J191" s="110">
        <f t="shared" si="4"/>
        <v>16500000</v>
      </c>
      <c r="K191" s="110">
        <f t="shared" si="5"/>
        <v>16500000</v>
      </c>
      <c r="L191" s="110">
        <f t="shared" si="6"/>
        <v>16500000</v>
      </c>
      <c r="M191" s="110">
        <f t="shared" si="7"/>
        <v>16500000</v>
      </c>
      <c r="N191" s="99">
        <v>66000000</v>
      </c>
      <c r="O191" s="6"/>
    </row>
    <row r="192" spans="1:15" ht="30" customHeight="1" x14ac:dyDescent="0.2">
      <c r="A192" s="6" t="s">
        <v>1884</v>
      </c>
      <c r="B192" s="6" t="s">
        <v>2378</v>
      </c>
      <c r="C192" s="97" t="s">
        <v>2377</v>
      </c>
      <c r="D192" s="98" t="s">
        <v>2354</v>
      </c>
      <c r="E192" s="109">
        <v>0.1</v>
      </c>
      <c r="F192" s="109">
        <v>0.1</v>
      </c>
      <c r="G192" s="109">
        <v>0.1</v>
      </c>
      <c r="H192" s="109">
        <v>0.7</v>
      </c>
      <c r="I192" s="97"/>
      <c r="J192" s="110">
        <f t="shared" si="4"/>
        <v>10000000</v>
      </c>
      <c r="K192" s="110">
        <f t="shared" si="5"/>
        <v>10000000</v>
      </c>
      <c r="L192" s="110">
        <f t="shared" si="6"/>
        <v>10000000</v>
      </c>
      <c r="M192" s="110">
        <f t="shared" si="7"/>
        <v>10000000</v>
      </c>
      <c r="N192" s="99">
        <v>40000000</v>
      </c>
      <c r="O192" s="6"/>
    </row>
    <row r="193" spans="1:15" ht="30" customHeight="1" x14ac:dyDescent="0.2">
      <c r="A193" s="6" t="s">
        <v>1729</v>
      </c>
      <c r="B193" s="6" t="s">
        <v>1730</v>
      </c>
      <c r="C193" s="97" t="s">
        <v>2377</v>
      </c>
      <c r="D193" s="98" t="s">
        <v>2354</v>
      </c>
      <c r="E193" s="109">
        <v>0.1</v>
      </c>
      <c r="F193" s="109">
        <v>0.1</v>
      </c>
      <c r="G193" s="109">
        <v>0.1</v>
      </c>
      <c r="H193" s="109">
        <v>0.7</v>
      </c>
      <c r="I193" s="97"/>
      <c r="J193" s="110">
        <f t="shared" si="4"/>
        <v>5750000</v>
      </c>
      <c r="K193" s="110">
        <f t="shared" si="5"/>
        <v>5750000</v>
      </c>
      <c r="L193" s="110">
        <f t="shared" si="6"/>
        <v>5750000</v>
      </c>
      <c r="M193" s="110">
        <f t="shared" si="7"/>
        <v>5750000</v>
      </c>
      <c r="N193" s="99">
        <v>23000000</v>
      </c>
      <c r="O193" s="6"/>
    </row>
    <row r="194" spans="1:15" ht="30" customHeight="1" x14ac:dyDescent="0.2">
      <c r="A194" s="6" t="s">
        <v>2379</v>
      </c>
      <c r="B194" s="6" t="s">
        <v>2380</v>
      </c>
      <c r="C194" s="97" t="s">
        <v>2377</v>
      </c>
      <c r="D194" s="98" t="s">
        <v>2354</v>
      </c>
      <c r="E194" s="109">
        <v>0.1</v>
      </c>
      <c r="F194" s="109">
        <v>0.1</v>
      </c>
      <c r="G194" s="109">
        <v>0.1</v>
      </c>
      <c r="H194" s="109">
        <v>0.7</v>
      </c>
      <c r="I194" s="97"/>
      <c r="J194" s="110">
        <f t="shared" si="4"/>
        <v>250000</v>
      </c>
      <c r="K194" s="110">
        <f t="shared" si="5"/>
        <v>250000</v>
      </c>
      <c r="L194" s="110">
        <f t="shared" si="6"/>
        <v>250000</v>
      </c>
      <c r="M194" s="110">
        <f t="shared" si="7"/>
        <v>250000</v>
      </c>
      <c r="N194" s="99">
        <v>1000000</v>
      </c>
      <c r="O194" s="6"/>
    </row>
    <row r="195" spans="1:15" ht="30" customHeight="1" x14ac:dyDescent="0.2">
      <c r="A195" s="6" t="s">
        <v>1806</v>
      </c>
      <c r="B195" s="6" t="s">
        <v>2381</v>
      </c>
      <c r="C195" s="97" t="s">
        <v>2377</v>
      </c>
      <c r="D195" s="98" t="s">
        <v>2354</v>
      </c>
      <c r="E195" s="109">
        <v>0.1</v>
      </c>
      <c r="F195" s="109">
        <v>0.1</v>
      </c>
      <c r="G195" s="109">
        <v>0.1</v>
      </c>
      <c r="H195" s="109">
        <v>0.7</v>
      </c>
      <c r="I195" s="97"/>
      <c r="J195" s="110">
        <f t="shared" si="4"/>
        <v>500000</v>
      </c>
      <c r="K195" s="110">
        <f t="shared" si="5"/>
        <v>500000</v>
      </c>
      <c r="L195" s="110">
        <f t="shared" si="6"/>
        <v>500000</v>
      </c>
      <c r="M195" s="110">
        <f t="shared" si="7"/>
        <v>500000</v>
      </c>
      <c r="N195" s="99">
        <v>2000000</v>
      </c>
      <c r="O195" s="6"/>
    </row>
    <row r="196" spans="1:15" ht="30" customHeight="1" x14ac:dyDescent="0.2">
      <c r="E196" s="101"/>
      <c r="F196" s="101"/>
      <c r="G196" s="101"/>
      <c r="H196" s="101"/>
      <c r="I196" s="101"/>
      <c r="J196" s="104"/>
      <c r="K196" s="104"/>
      <c r="L196" s="104"/>
      <c r="M196" s="104"/>
      <c r="N196" s="102"/>
    </row>
    <row r="197" spans="1:15" ht="30" customHeight="1" x14ac:dyDescent="0.2">
      <c r="B197" s="101"/>
      <c r="C197" s="101"/>
      <c r="D197" s="101"/>
      <c r="E197" s="101"/>
      <c r="F197" s="101"/>
      <c r="G197" s="101"/>
      <c r="H197" s="101"/>
      <c r="I197" s="101"/>
      <c r="J197" s="104"/>
      <c r="K197" s="104"/>
      <c r="L197" s="104"/>
      <c r="M197" s="104"/>
      <c r="N197" s="102"/>
    </row>
    <row r="198" spans="1:15" ht="30" customHeight="1" x14ac:dyDescent="0.2">
      <c r="B198" s="101"/>
      <c r="C198" s="101"/>
      <c r="D198" s="101"/>
      <c r="E198" s="101"/>
      <c r="F198" s="101"/>
      <c r="G198" s="101"/>
      <c r="H198" s="101"/>
      <c r="I198" s="101"/>
      <c r="J198" s="104"/>
      <c r="K198" s="104"/>
      <c r="L198" s="104"/>
      <c r="M198" s="104"/>
      <c r="N198" s="102"/>
    </row>
    <row r="199" spans="1:15" ht="30" customHeight="1" x14ac:dyDescent="0.2">
      <c r="B199" s="101"/>
      <c r="C199" s="101"/>
      <c r="D199" s="101"/>
      <c r="E199" s="101"/>
      <c r="F199" s="101"/>
      <c r="G199" s="101"/>
      <c r="H199" s="101"/>
      <c r="I199" s="101"/>
      <c r="J199" s="104"/>
      <c r="K199" s="104"/>
      <c r="L199" s="104"/>
      <c r="M199" s="104"/>
      <c r="N199" s="102"/>
    </row>
    <row r="200" spans="1:15" ht="30" customHeight="1" x14ac:dyDescent="0.2">
      <c r="A200" s="105"/>
      <c r="B200" s="103" t="s">
        <v>2373</v>
      </c>
      <c r="C200" s="103"/>
      <c r="D200" s="103"/>
      <c r="E200" s="103"/>
      <c r="F200" s="103"/>
      <c r="G200" s="103"/>
      <c r="H200" s="103"/>
      <c r="I200" s="103"/>
      <c r="J200" s="106"/>
      <c r="K200" s="106"/>
      <c r="L200" s="106"/>
      <c r="M200" s="106"/>
      <c r="N200" s="107">
        <v>66000000</v>
      </c>
    </row>
    <row r="201" spans="1:15" ht="30" customHeight="1" x14ac:dyDescent="0.2">
      <c r="A201" s="105"/>
      <c r="B201" s="103" t="s">
        <v>2382</v>
      </c>
      <c r="C201" s="103"/>
      <c r="D201" s="103"/>
      <c r="E201" s="103"/>
      <c r="F201" s="103"/>
      <c r="G201" s="103"/>
      <c r="H201" s="103"/>
      <c r="I201" s="103"/>
      <c r="J201" s="106"/>
      <c r="K201" s="106"/>
      <c r="L201" s="106"/>
      <c r="M201" s="106"/>
      <c r="N201" s="107">
        <v>657017807</v>
      </c>
    </row>
    <row r="202" spans="1:15" x14ac:dyDescent="0.2">
      <c r="J202" s="108"/>
      <c r="K202" s="108"/>
      <c r="L202" s="108"/>
      <c r="M202" s="10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F36" workbookViewId="0">
      <selection activeCell="H5" sqref="H5"/>
    </sheetView>
  </sheetViews>
  <sheetFormatPr defaultRowHeight="12.75" x14ac:dyDescent="0.2"/>
  <cols>
    <col min="1" max="1" width="13" style="382" customWidth="1"/>
    <col min="2" max="2" width="42.140625" style="382" customWidth="1"/>
    <col min="3" max="3" width="19" style="15" customWidth="1"/>
    <col min="4" max="4" width="11.42578125" style="368" customWidth="1"/>
    <col min="5" max="5" width="14.5703125" style="21" customWidth="1"/>
    <col min="6" max="6" width="13.5703125" style="21" customWidth="1"/>
    <col min="7" max="7" width="25.28515625" style="368" customWidth="1"/>
    <col min="8" max="8" width="49.7109375" style="368" customWidth="1"/>
    <col min="9" max="9" width="11.42578125" style="368" customWidth="1"/>
    <col min="10" max="10" width="8.28515625" style="368" customWidth="1"/>
    <col min="11" max="11" width="8.85546875" style="368" customWidth="1"/>
    <col min="12" max="12" width="11.140625" style="368" customWidth="1"/>
    <col min="13" max="13" width="15.85546875" style="368" customWidth="1"/>
    <col min="14" max="14" width="16.85546875" style="368" customWidth="1"/>
    <col min="15" max="15" width="17" style="368" customWidth="1"/>
    <col min="16" max="16" width="16.140625" style="368" customWidth="1"/>
    <col min="17" max="16384" width="9.140625" style="368"/>
  </cols>
  <sheetData>
    <row r="1" spans="1:26" s="357" customFormat="1" ht="15.75" customHeight="1" x14ac:dyDescent="0.2">
      <c r="A1" s="614" t="s">
        <v>213</v>
      </c>
      <c r="B1" s="615" t="s">
        <v>1680</v>
      </c>
      <c r="C1" s="614" t="s">
        <v>1681</v>
      </c>
      <c r="D1" s="614" t="s">
        <v>216</v>
      </c>
      <c r="E1" s="614" t="s">
        <v>217</v>
      </c>
      <c r="F1" s="616" t="s">
        <v>218</v>
      </c>
      <c r="G1" s="614" t="s">
        <v>219</v>
      </c>
      <c r="H1" s="84"/>
      <c r="I1" s="615" t="s">
        <v>221</v>
      </c>
      <c r="J1" s="615"/>
      <c r="K1" s="615"/>
      <c r="L1" s="615"/>
      <c r="M1" s="614" t="s">
        <v>3</v>
      </c>
      <c r="N1" s="614"/>
      <c r="O1" s="614"/>
      <c r="P1" s="614"/>
      <c r="Q1" s="356"/>
      <c r="R1" s="356"/>
      <c r="S1" s="356"/>
      <c r="T1" s="356"/>
      <c r="U1" s="356"/>
      <c r="V1" s="356"/>
      <c r="W1" s="356"/>
      <c r="X1" s="356"/>
      <c r="Y1" s="356"/>
      <c r="Z1" s="356"/>
    </row>
    <row r="2" spans="1:26" s="357" customFormat="1" x14ac:dyDescent="0.2">
      <c r="A2" s="614"/>
      <c r="B2" s="615"/>
      <c r="C2" s="614"/>
      <c r="D2" s="614"/>
      <c r="E2" s="614"/>
      <c r="F2" s="616"/>
      <c r="G2" s="614"/>
      <c r="H2" s="84"/>
      <c r="I2" s="358"/>
      <c r="J2" s="359"/>
      <c r="K2" s="358"/>
      <c r="L2" s="358"/>
      <c r="M2" s="84"/>
      <c r="N2" s="84"/>
      <c r="O2" s="84"/>
      <c r="P2" s="84"/>
      <c r="Q2" s="356"/>
      <c r="R2" s="356"/>
      <c r="S2" s="356"/>
      <c r="T2" s="356"/>
      <c r="U2" s="356"/>
      <c r="V2" s="356"/>
      <c r="W2" s="356"/>
      <c r="X2" s="356"/>
      <c r="Y2" s="356"/>
      <c r="Z2" s="356"/>
    </row>
    <row r="3" spans="1:26" s="357" customFormat="1" ht="25.5" x14ac:dyDescent="0.2">
      <c r="A3" s="614"/>
      <c r="B3" s="615"/>
      <c r="C3" s="614"/>
      <c r="D3" s="614"/>
      <c r="E3" s="614"/>
      <c r="F3" s="616"/>
      <c r="G3" s="614"/>
      <c r="H3" s="84" t="s">
        <v>1682</v>
      </c>
      <c r="I3" s="358" t="s">
        <v>4</v>
      </c>
      <c r="J3" s="358" t="s">
        <v>5</v>
      </c>
      <c r="K3" s="358" t="s">
        <v>6</v>
      </c>
      <c r="L3" s="84" t="s">
        <v>7</v>
      </c>
      <c r="M3" s="360" t="s">
        <v>8</v>
      </c>
      <c r="N3" s="360" t="s">
        <v>9</v>
      </c>
      <c r="O3" s="360" t="s">
        <v>10</v>
      </c>
      <c r="P3" s="360" t="s">
        <v>11</v>
      </c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357" customFormat="1" x14ac:dyDescent="0.2">
      <c r="A4" s="84"/>
      <c r="B4" s="358"/>
      <c r="C4" s="14"/>
      <c r="D4" s="84"/>
      <c r="E4" s="84"/>
      <c r="F4" s="361"/>
      <c r="G4" s="84"/>
      <c r="H4" s="362"/>
      <c r="I4" s="358"/>
      <c r="J4" s="358"/>
      <c r="K4" s="358"/>
      <c r="L4" s="84"/>
      <c r="M4" s="360"/>
      <c r="N4" s="360"/>
      <c r="O4" s="360"/>
      <c r="P4" s="360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5" spans="1:26" ht="15.75" customHeight="1" x14ac:dyDescent="0.2">
      <c r="A5" s="363" t="s">
        <v>1164</v>
      </c>
      <c r="B5" s="364" t="s">
        <v>85</v>
      </c>
      <c r="C5" s="15">
        <v>500.0018943914647</v>
      </c>
      <c r="D5" s="365" t="s">
        <v>226</v>
      </c>
      <c r="E5" s="16">
        <v>263.93699999999995</v>
      </c>
      <c r="F5" s="366">
        <v>131969</v>
      </c>
      <c r="G5" s="360" t="s">
        <v>2519</v>
      </c>
      <c r="H5" s="360" t="s">
        <v>2635</v>
      </c>
      <c r="I5" s="367">
        <v>0</v>
      </c>
      <c r="J5" s="367">
        <v>100</v>
      </c>
      <c r="K5" s="367">
        <v>0</v>
      </c>
      <c r="L5" s="365"/>
      <c r="M5" s="17">
        <v>65.984249999999989</v>
      </c>
      <c r="N5" s="17">
        <v>65.984249999999989</v>
      </c>
      <c r="O5" s="17">
        <v>65.984249999999989</v>
      </c>
      <c r="P5" s="17">
        <v>65.984249999999989</v>
      </c>
    </row>
    <row r="6" spans="1:26" x14ac:dyDescent="0.2">
      <c r="A6" s="363" t="s">
        <v>132</v>
      </c>
      <c r="B6" s="363" t="s">
        <v>133</v>
      </c>
      <c r="C6" s="15">
        <v>549.98920196865174</v>
      </c>
      <c r="D6" s="365" t="s">
        <v>226</v>
      </c>
      <c r="E6" s="16">
        <v>21.114959999999996</v>
      </c>
      <c r="F6" s="366">
        <v>11613</v>
      </c>
      <c r="G6" s="360" t="s">
        <v>2519</v>
      </c>
      <c r="H6" s="360" t="s">
        <v>2636</v>
      </c>
      <c r="I6" s="367">
        <v>0</v>
      </c>
      <c r="J6" s="367">
        <v>100</v>
      </c>
      <c r="K6" s="367">
        <v>0</v>
      </c>
      <c r="L6" s="365"/>
      <c r="M6" s="17">
        <v>5.2787399999999991</v>
      </c>
      <c r="N6" s="17">
        <v>5.2787399999999991</v>
      </c>
      <c r="O6" s="17">
        <v>5.2787399999999991</v>
      </c>
      <c r="P6" s="17">
        <v>5.2787399999999991</v>
      </c>
    </row>
    <row r="7" spans="1:26" x14ac:dyDescent="0.2">
      <c r="A7" s="363" t="s">
        <v>1684</v>
      </c>
      <c r="B7" s="364" t="s">
        <v>1685</v>
      </c>
      <c r="C7" s="15">
        <v>750.00680258753209</v>
      </c>
      <c r="D7" s="365" t="s">
        <v>962</v>
      </c>
      <c r="E7" s="16">
        <v>5.8066139999999997</v>
      </c>
      <c r="F7" s="366">
        <v>4355</v>
      </c>
      <c r="G7" s="360" t="s">
        <v>2519</v>
      </c>
      <c r="H7" s="360" t="s">
        <v>2636</v>
      </c>
      <c r="I7" s="367">
        <v>0</v>
      </c>
      <c r="J7" s="367">
        <v>100</v>
      </c>
      <c r="K7" s="367">
        <v>0</v>
      </c>
      <c r="L7" s="365"/>
      <c r="M7" s="17">
        <v>1.4516534999999999</v>
      </c>
      <c r="N7" s="17">
        <v>1.4516534999999999</v>
      </c>
      <c r="O7" s="17">
        <v>1.4516534999999999</v>
      </c>
      <c r="P7" s="17">
        <v>1.4516534999999999</v>
      </c>
    </row>
    <row r="8" spans="1:26" ht="15.75" customHeight="1" x14ac:dyDescent="0.2">
      <c r="A8" s="363" t="s">
        <v>942</v>
      </c>
      <c r="B8" s="364" t="s">
        <v>1686</v>
      </c>
      <c r="C8" s="15">
        <v>300</v>
      </c>
      <c r="D8" s="365" t="s">
        <v>1687</v>
      </c>
      <c r="E8" s="16">
        <v>15.9</v>
      </c>
      <c r="F8" s="369">
        <v>4770</v>
      </c>
      <c r="G8" s="360" t="s">
        <v>2519</v>
      </c>
      <c r="H8" s="360" t="s">
        <v>2636</v>
      </c>
      <c r="I8" s="367">
        <v>0</v>
      </c>
      <c r="J8" s="367">
        <v>100</v>
      </c>
      <c r="K8" s="367">
        <v>0</v>
      </c>
      <c r="L8" s="365"/>
      <c r="M8" s="17">
        <v>3.9750000000000001</v>
      </c>
      <c r="N8" s="17">
        <v>3.9750000000000001</v>
      </c>
      <c r="O8" s="17">
        <v>3.9750000000000001</v>
      </c>
      <c r="P8" s="17">
        <v>3.9750000000000001</v>
      </c>
    </row>
    <row r="9" spans="1:26" x14ac:dyDescent="0.2">
      <c r="A9" s="363" t="s">
        <v>1165</v>
      </c>
      <c r="B9" s="364" t="s">
        <v>944</v>
      </c>
      <c r="C9" s="15">
        <v>60</v>
      </c>
      <c r="D9" s="365" t="s">
        <v>1687</v>
      </c>
      <c r="E9" s="16">
        <v>42.4</v>
      </c>
      <c r="F9" s="366">
        <v>2544</v>
      </c>
      <c r="G9" s="360" t="s">
        <v>2519</v>
      </c>
      <c r="H9" s="360" t="s">
        <v>2636</v>
      </c>
      <c r="I9" s="367">
        <v>0</v>
      </c>
      <c r="J9" s="367">
        <v>100</v>
      </c>
      <c r="K9" s="367">
        <v>0</v>
      </c>
      <c r="L9" s="365"/>
      <c r="M9" s="17">
        <v>10.6</v>
      </c>
      <c r="N9" s="17">
        <v>10.6</v>
      </c>
      <c r="O9" s="17">
        <v>10.6</v>
      </c>
      <c r="P9" s="17">
        <v>10.6</v>
      </c>
    </row>
    <row r="10" spans="1:26" x14ac:dyDescent="0.2">
      <c r="A10" s="363" t="s">
        <v>122</v>
      </c>
      <c r="B10" s="364" t="s">
        <v>232</v>
      </c>
      <c r="C10" s="15">
        <v>119.99999999999999</v>
      </c>
      <c r="D10" s="365" t="s">
        <v>233</v>
      </c>
      <c r="E10" s="16">
        <v>10.600000000000001</v>
      </c>
      <c r="F10" s="366">
        <v>1272</v>
      </c>
      <c r="G10" s="360" t="s">
        <v>2519</v>
      </c>
      <c r="H10" s="360" t="s">
        <v>2636</v>
      </c>
      <c r="I10" s="367">
        <v>0</v>
      </c>
      <c r="J10" s="367">
        <v>100</v>
      </c>
      <c r="K10" s="367">
        <v>0</v>
      </c>
      <c r="L10" s="365"/>
      <c r="M10" s="17">
        <v>2.6500000000000004</v>
      </c>
      <c r="N10" s="17">
        <v>2.6500000000000004</v>
      </c>
      <c r="O10" s="17">
        <v>2.6500000000000004</v>
      </c>
      <c r="P10" s="17">
        <v>2.6500000000000004</v>
      </c>
    </row>
    <row r="11" spans="1:26" x14ac:dyDescent="0.2">
      <c r="A11" s="363" t="s">
        <v>1688</v>
      </c>
      <c r="B11" s="364" t="s">
        <v>91</v>
      </c>
      <c r="C11" s="15">
        <v>149.99999999999997</v>
      </c>
      <c r="D11" s="365" t="s">
        <v>1687</v>
      </c>
      <c r="E11" s="16">
        <v>5.3000000000000007</v>
      </c>
      <c r="F11" s="366">
        <v>795</v>
      </c>
      <c r="G11" s="360" t="s">
        <v>2519</v>
      </c>
      <c r="H11" s="360" t="s">
        <v>2636</v>
      </c>
      <c r="I11" s="367">
        <v>0</v>
      </c>
      <c r="J11" s="367">
        <v>100</v>
      </c>
      <c r="K11" s="367">
        <v>0</v>
      </c>
      <c r="L11" s="365"/>
      <c r="M11" s="17">
        <v>1.3250000000000002</v>
      </c>
      <c r="N11" s="17">
        <v>1.3250000000000002</v>
      </c>
      <c r="O11" s="17">
        <v>1.3250000000000002</v>
      </c>
      <c r="P11" s="17">
        <v>1.3250000000000002</v>
      </c>
    </row>
    <row r="12" spans="1:26" x14ac:dyDescent="0.2">
      <c r="A12" s="363" t="s">
        <v>92</v>
      </c>
      <c r="B12" s="364" t="s">
        <v>93</v>
      </c>
      <c r="C12" s="15">
        <v>200</v>
      </c>
      <c r="D12" s="365" t="s">
        <v>233</v>
      </c>
      <c r="E12" s="16">
        <v>26.5</v>
      </c>
      <c r="F12" s="366">
        <v>5300</v>
      </c>
      <c r="G12" s="360" t="s">
        <v>2519</v>
      </c>
      <c r="H12" s="360" t="s">
        <v>2636</v>
      </c>
      <c r="I12" s="367">
        <v>0</v>
      </c>
      <c r="J12" s="367">
        <v>100</v>
      </c>
      <c r="K12" s="367">
        <v>0</v>
      </c>
      <c r="L12" s="365"/>
      <c r="M12" s="17">
        <v>6.625</v>
      </c>
      <c r="N12" s="17">
        <v>6.625</v>
      </c>
      <c r="O12" s="17">
        <v>6.625</v>
      </c>
      <c r="P12" s="17">
        <v>6.625</v>
      </c>
    </row>
    <row r="13" spans="1:26" x14ac:dyDescent="0.2">
      <c r="A13" s="363" t="s">
        <v>1689</v>
      </c>
      <c r="B13" s="364" t="s">
        <v>1690</v>
      </c>
      <c r="C13" s="15">
        <v>600</v>
      </c>
      <c r="D13" s="365" t="s">
        <v>518</v>
      </c>
      <c r="E13" s="16">
        <v>15.9</v>
      </c>
      <c r="F13" s="366">
        <v>9540</v>
      </c>
      <c r="G13" s="360" t="s">
        <v>2519</v>
      </c>
      <c r="H13" s="360" t="s">
        <v>2636</v>
      </c>
      <c r="I13" s="367">
        <v>0</v>
      </c>
      <c r="J13" s="367">
        <v>100</v>
      </c>
      <c r="K13" s="367">
        <v>0</v>
      </c>
      <c r="L13" s="365"/>
      <c r="M13" s="17">
        <v>3.9750000000000001</v>
      </c>
      <c r="N13" s="17">
        <v>3.9750000000000001</v>
      </c>
      <c r="O13" s="17">
        <v>3.9750000000000001</v>
      </c>
      <c r="P13" s="17">
        <v>3.9750000000000001</v>
      </c>
    </row>
    <row r="14" spans="1:26" x14ac:dyDescent="0.2">
      <c r="A14" s="363" t="s">
        <v>1691</v>
      </c>
      <c r="B14" s="364" t="s">
        <v>97</v>
      </c>
      <c r="C14" s="15">
        <v>250</v>
      </c>
      <c r="D14" s="365" t="s">
        <v>946</v>
      </c>
      <c r="E14" s="16">
        <v>53</v>
      </c>
      <c r="F14" s="366">
        <v>13250</v>
      </c>
      <c r="G14" s="360" t="s">
        <v>2519</v>
      </c>
      <c r="H14" s="360" t="s">
        <v>2636</v>
      </c>
      <c r="I14" s="367">
        <v>0</v>
      </c>
      <c r="J14" s="367">
        <v>100</v>
      </c>
      <c r="K14" s="367">
        <v>0</v>
      </c>
      <c r="L14" s="365"/>
      <c r="M14" s="17">
        <v>13.25</v>
      </c>
      <c r="N14" s="17">
        <v>13.25</v>
      </c>
      <c r="O14" s="17">
        <v>13.25</v>
      </c>
      <c r="P14" s="17">
        <v>13.25</v>
      </c>
    </row>
    <row r="15" spans="1:26" x14ac:dyDescent="0.2">
      <c r="A15" s="363" t="s">
        <v>1691</v>
      </c>
      <c r="B15" s="364" t="s">
        <v>99</v>
      </c>
      <c r="C15" s="15">
        <v>500</v>
      </c>
      <c r="D15" s="365" t="s">
        <v>946</v>
      </c>
      <c r="E15" s="16">
        <v>53</v>
      </c>
      <c r="F15" s="366">
        <v>26500</v>
      </c>
      <c r="G15" s="360" t="s">
        <v>2519</v>
      </c>
      <c r="H15" s="360" t="s">
        <v>2636</v>
      </c>
      <c r="I15" s="367">
        <v>0</v>
      </c>
      <c r="J15" s="367">
        <v>100</v>
      </c>
      <c r="K15" s="367">
        <v>0</v>
      </c>
      <c r="L15" s="365"/>
      <c r="M15" s="17">
        <v>13.25</v>
      </c>
      <c r="N15" s="17">
        <v>13.25</v>
      </c>
      <c r="O15" s="17">
        <v>13.25</v>
      </c>
      <c r="P15" s="17">
        <v>13.25</v>
      </c>
    </row>
    <row r="16" spans="1:26" x14ac:dyDescent="0.2">
      <c r="A16" s="363" t="s">
        <v>947</v>
      </c>
      <c r="B16" s="364" t="s">
        <v>101</v>
      </c>
      <c r="C16" s="15">
        <v>450</v>
      </c>
      <c r="D16" s="365" t="s">
        <v>962</v>
      </c>
      <c r="E16" s="16">
        <v>15.9</v>
      </c>
      <c r="F16" s="366">
        <v>7155</v>
      </c>
      <c r="G16" s="360" t="s">
        <v>2519</v>
      </c>
      <c r="H16" s="360" t="s">
        <v>2636</v>
      </c>
      <c r="I16" s="367">
        <v>0</v>
      </c>
      <c r="J16" s="367">
        <v>100</v>
      </c>
      <c r="K16" s="367">
        <v>0</v>
      </c>
      <c r="L16" s="365"/>
      <c r="M16" s="17">
        <v>3.9750000000000001</v>
      </c>
      <c r="N16" s="17">
        <v>3.9750000000000001</v>
      </c>
      <c r="O16" s="17">
        <v>3.9750000000000001</v>
      </c>
      <c r="P16" s="17">
        <v>3.9750000000000001</v>
      </c>
    </row>
    <row r="17" spans="1:16" x14ac:dyDescent="0.2">
      <c r="A17" s="363" t="s">
        <v>1166</v>
      </c>
      <c r="B17" s="364" t="s">
        <v>235</v>
      </c>
      <c r="C17" s="15">
        <v>39.999999999999993</v>
      </c>
      <c r="D17" s="365" t="s">
        <v>233</v>
      </c>
      <c r="E17" s="16">
        <v>21.200000000000003</v>
      </c>
      <c r="F17" s="366">
        <v>848</v>
      </c>
      <c r="G17" s="360" t="s">
        <v>2519</v>
      </c>
      <c r="H17" s="360" t="s">
        <v>2636</v>
      </c>
      <c r="I17" s="367">
        <v>0</v>
      </c>
      <c r="J17" s="367">
        <v>100</v>
      </c>
      <c r="K17" s="367">
        <v>0</v>
      </c>
      <c r="L17" s="365"/>
      <c r="M17" s="17">
        <v>5.3000000000000007</v>
      </c>
      <c r="N17" s="17">
        <v>5.3000000000000007</v>
      </c>
      <c r="O17" s="17">
        <v>5.3000000000000007</v>
      </c>
      <c r="P17" s="17">
        <v>5.3000000000000007</v>
      </c>
    </row>
    <row r="18" spans="1:16" x14ac:dyDescent="0.2">
      <c r="A18" s="363" t="s">
        <v>102</v>
      </c>
      <c r="B18" s="364" t="s">
        <v>103</v>
      </c>
      <c r="C18" s="15">
        <v>400</v>
      </c>
      <c r="D18" s="365" t="s">
        <v>962</v>
      </c>
      <c r="E18" s="16">
        <v>15.9</v>
      </c>
      <c r="F18" s="366">
        <v>6360</v>
      </c>
      <c r="G18" s="360" t="s">
        <v>2519</v>
      </c>
      <c r="H18" s="360" t="s">
        <v>2636</v>
      </c>
      <c r="I18" s="367">
        <v>0</v>
      </c>
      <c r="J18" s="367">
        <v>100</v>
      </c>
      <c r="K18" s="367">
        <v>0</v>
      </c>
      <c r="L18" s="365"/>
      <c r="M18" s="17">
        <v>3.9750000000000001</v>
      </c>
      <c r="N18" s="17">
        <v>3.9750000000000001</v>
      </c>
      <c r="O18" s="17">
        <v>3.9750000000000001</v>
      </c>
      <c r="P18" s="17">
        <v>3.9750000000000001</v>
      </c>
    </row>
    <row r="19" spans="1:16" x14ac:dyDescent="0.2">
      <c r="A19" s="363" t="s">
        <v>1692</v>
      </c>
      <c r="B19" s="364" t="s">
        <v>105</v>
      </c>
      <c r="C19" s="15">
        <v>100</v>
      </c>
      <c r="D19" s="365" t="s">
        <v>962</v>
      </c>
      <c r="E19" s="16">
        <v>4.24</v>
      </c>
      <c r="F19" s="366">
        <v>424</v>
      </c>
      <c r="G19" s="360" t="s">
        <v>2519</v>
      </c>
      <c r="H19" s="360" t="s">
        <v>2636</v>
      </c>
      <c r="I19" s="367">
        <v>0</v>
      </c>
      <c r="J19" s="367">
        <v>100</v>
      </c>
      <c r="K19" s="367">
        <v>0</v>
      </c>
      <c r="L19" s="365"/>
      <c r="M19" s="17">
        <v>1.06</v>
      </c>
      <c r="N19" s="17">
        <v>1.06</v>
      </c>
      <c r="O19" s="17">
        <v>1.06</v>
      </c>
      <c r="P19" s="17">
        <v>1.06</v>
      </c>
    </row>
    <row r="20" spans="1:16" x14ac:dyDescent="0.2">
      <c r="A20" s="363" t="s">
        <v>1175</v>
      </c>
      <c r="B20" s="364" t="s">
        <v>107</v>
      </c>
      <c r="C20" s="15">
        <v>39.965694682675817</v>
      </c>
      <c r="D20" s="365" t="s">
        <v>962</v>
      </c>
      <c r="E20" s="16">
        <v>5.83</v>
      </c>
      <c r="F20" s="366">
        <v>233</v>
      </c>
      <c r="G20" s="360" t="s">
        <v>2519</v>
      </c>
      <c r="H20" s="360" t="s">
        <v>2636</v>
      </c>
      <c r="I20" s="367">
        <v>100</v>
      </c>
      <c r="J20" s="367">
        <v>0</v>
      </c>
      <c r="K20" s="367">
        <v>0</v>
      </c>
      <c r="L20" s="365"/>
      <c r="M20" s="17">
        <v>1.4575</v>
      </c>
      <c r="N20" s="17">
        <v>1.4575</v>
      </c>
      <c r="O20" s="17">
        <v>1.4575</v>
      </c>
      <c r="P20" s="17">
        <v>1.4575</v>
      </c>
    </row>
    <row r="21" spans="1:16" x14ac:dyDescent="0.2">
      <c r="A21" s="363" t="s">
        <v>108</v>
      </c>
      <c r="B21" s="364" t="s">
        <v>109</v>
      </c>
      <c r="C21" s="15">
        <v>99.999999999999986</v>
      </c>
      <c r="D21" s="365" t="s">
        <v>962</v>
      </c>
      <c r="E21" s="16">
        <v>10.600000000000001</v>
      </c>
      <c r="F21" s="366">
        <v>1060</v>
      </c>
      <c r="G21" s="360" t="s">
        <v>2519</v>
      </c>
      <c r="H21" s="360" t="s">
        <v>2636</v>
      </c>
      <c r="I21" s="367">
        <v>100</v>
      </c>
      <c r="J21" s="367">
        <v>0</v>
      </c>
      <c r="K21" s="367">
        <v>0</v>
      </c>
      <c r="L21" s="365"/>
      <c r="M21" s="17">
        <v>2.6500000000000004</v>
      </c>
      <c r="N21" s="17">
        <v>2.6500000000000004</v>
      </c>
      <c r="O21" s="17">
        <v>2.6500000000000004</v>
      </c>
      <c r="P21" s="17">
        <v>2.6500000000000004</v>
      </c>
    </row>
    <row r="22" spans="1:16" x14ac:dyDescent="0.2">
      <c r="A22" s="363" t="s">
        <v>1693</v>
      </c>
      <c r="B22" s="364" t="s">
        <v>1694</v>
      </c>
      <c r="C22" s="15">
        <v>449.99999999999994</v>
      </c>
      <c r="D22" s="365" t="s">
        <v>962</v>
      </c>
      <c r="E22" s="16">
        <v>9.5400000000000009</v>
      </c>
      <c r="F22" s="366">
        <v>4293</v>
      </c>
      <c r="G22" s="360" t="s">
        <v>2519</v>
      </c>
      <c r="H22" s="360" t="s">
        <v>2636</v>
      </c>
      <c r="I22" s="367">
        <v>100</v>
      </c>
      <c r="J22" s="367">
        <v>0</v>
      </c>
      <c r="K22" s="367">
        <v>0</v>
      </c>
      <c r="L22" s="365"/>
      <c r="M22" s="17">
        <v>2.3850000000000002</v>
      </c>
      <c r="N22" s="17">
        <v>2.3850000000000002</v>
      </c>
      <c r="O22" s="17">
        <v>2.3850000000000002</v>
      </c>
      <c r="P22" s="17">
        <v>2.3850000000000002</v>
      </c>
    </row>
    <row r="23" spans="1:16" ht="15.75" customHeight="1" x14ac:dyDescent="0.2">
      <c r="A23" s="363" t="s">
        <v>952</v>
      </c>
      <c r="B23" s="364" t="s">
        <v>1695</v>
      </c>
      <c r="C23" s="15">
        <v>799.99999999999989</v>
      </c>
      <c r="D23" s="365" t="s">
        <v>962</v>
      </c>
      <c r="E23" s="16">
        <v>10.600000000000001</v>
      </c>
      <c r="F23" s="366">
        <v>8480</v>
      </c>
      <c r="G23" s="360" t="s">
        <v>2519</v>
      </c>
      <c r="H23" s="360" t="s">
        <v>2636</v>
      </c>
      <c r="I23" s="367">
        <v>100</v>
      </c>
      <c r="J23" s="367">
        <v>0</v>
      </c>
      <c r="K23" s="367">
        <v>0</v>
      </c>
      <c r="L23" s="365"/>
      <c r="M23" s="17">
        <v>2.6500000000000004</v>
      </c>
      <c r="N23" s="17">
        <v>2.6500000000000004</v>
      </c>
      <c r="O23" s="17">
        <v>2.6500000000000004</v>
      </c>
      <c r="P23" s="17">
        <v>2.6500000000000004</v>
      </c>
    </row>
    <row r="24" spans="1:16" x14ac:dyDescent="0.2">
      <c r="A24" s="363" t="s">
        <v>1696</v>
      </c>
      <c r="B24" s="364" t="s">
        <v>113</v>
      </c>
      <c r="C24" s="15">
        <v>599.99999999999989</v>
      </c>
      <c r="D24" s="365" t="s">
        <v>962</v>
      </c>
      <c r="E24" s="16">
        <v>2.6500000000000004</v>
      </c>
      <c r="F24" s="366">
        <v>1590</v>
      </c>
      <c r="G24" s="360" t="s">
        <v>2519</v>
      </c>
      <c r="H24" s="360" t="s">
        <v>2636</v>
      </c>
      <c r="I24" s="367">
        <v>100</v>
      </c>
      <c r="J24" s="367">
        <v>0</v>
      </c>
      <c r="K24" s="367">
        <v>0</v>
      </c>
      <c r="L24" s="365"/>
      <c r="M24" s="17">
        <v>0.66250000000000009</v>
      </c>
      <c r="N24" s="17">
        <v>0.66250000000000009</v>
      </c>
      <c r="O24" s="17">
        <v>0.66250000000000009</v>
      </c>
      <c r="P24" s="17">
        <v>0.66250000000000009</v>
      </c>
    </row>
    <row r="25" spans="1:16" x14ac:dyDescent="0.2">
      <c r="A25" s="363" t="s">
        <v>1697</v>
      </c>
      <c r="B25" s="364" t="s">
        <v>1698</v>
      </c>
      <c r="C25" s="15">
        <v>99075.202156334228</v>
      </c>
      <c r="D25" s="365" t="s">
        <v>1687</v>
      </c>
      <c r="E25" s="16">
        <v>3.71</v>
      </c>
      <c r="F25" s="366">
        <v>367569</v>
      </c>
      <c r="G25" s="360" t="s">
        <v>1699</v>
      </c>
      <c r="H25" s="360" t="s">
        <v>2636</v>
      </c>
      <c r="I25" s="367">
        <v>100</v>
      </c>
      <c r="J25" s="367">
        <v>0</v>
      </c>
      <c r="K25" s="367">
        <v>0</v>
      </c>
      <c r="L25" s="365"/>
      <c r="M25" s="17">
        <v>0.92749999999999999</v>
      </c>
      <c r="N25" s="17">
        <v>0.92749999999999999</v>
      </c>
      <c r="O25" s="17">
        <v>0.92749999999999999</v>
      </c>
      <c r="P25" s="17">
        <v>0.92749999999999999</v>
      </c>
    </row>
    <row r="26" spans="1:16" x14ac:dyDescent="0.2">
      <c r="A26" s="363" t="s">
        <v>114</v>
      </c>
      <c r="B26" s="364" t="s">
        <v>115</v>
      </c>
      <c r="C26" s="15">
        <v>200</v>
      </c>
      <c r="D26" s="365" t="s">
        <v>233</v>
      </c>
      <c r="E26" s="16">
        <v>7.95</v>
      </c>
      <c r="F26" s="366">
        <v>1590</v>
      </c>
      <c r="G26" s="360" t="s">
        <v>2519</v>
      </c>
      <c r="H26" s="360" t="s">
        <v>2636</v>
      </c>
      <c r="I26" s="367">
        <v>100</v>
      </c>
      <c r="J26" s="367">
        <v>0</v>
      </c>
      <c r="K26" s="367">
        <v>0</v>
      </c>
      <c r="L26" s="365"/>
      <c r="M26" s="17">
        <v>1.9875</v>
      </c>
      <c r="N26" s="17">
        <v>1.9875</v>
      </c>
      <c r="O26" s="17">
        <v>1.9875</v>
      </c>
      <c r="P26" s="17">
        <v>1.9875</v>
      </c>
    </row>
    <row r="27" spans="1:16" x14ac:dyDescent="0.2">
      <c r="A27" s="364" t="s">
        <v>1700</v>
      </c>
      <c r="B27" s="364" t="s">
        <v>1701</v>
      </c>
      <c r="C27" s="15">
        <v>2000</v>
      </c>
      <c r="D27" s="365" t="s">
        <v>962</v>
      </c>
      <c r="E27" s="16">
        <v>26.5</v>
      </c>
      <c r="F27" s="366">
        <v>53000</v>
      </c>
      <c r="G27" s="360" t="s">
        <v>2519</v>
      </c>
      <c r="H27" s="360" t="s">
        <v>2636</v>
      </c>
      <c r="I27" s="367">
        <v>100</v>
      </c>
      <c r="J27" s="367">
        <v>0</v>
      </c>
      <c r="K27" s="367">
        <v>0</v>
      </c>
      <c r="L27" s="365"/>
      <c r="M27" s="17">
        <v>6.625</v>
      </c>
      <c r="N27" s="17">
        <v>6.625</v>
      </c>
      <c r="O27" s="17">
        <v>6.625</v>
      </c>
      <c r="P27" s="17">
        <v>6.625</v>
      </c>
    </row>
    <row r="28" spans="1:16" ht="15.75" customHeight="1" x14ac:dyDescent="0.2">
      <c r="A28" s="363" t="s">
        <v>1702</v>
      </c>
      <c r="B28" s="364" t="s">
        <v>1703</v>
      </c>
      <c r="C28" s="15">
        <v>500</v>
      </c>
      <c r="D28" s="365" t="s">
        <v>962</v>
      </c>
      <c r="E28" s="16">
        <v>53</v>
      </c>
      <c r="F28" s="366">
        <v>26500</v>
      </c>
      <c r="G28" s="360" t="s">
        <v>2519</v>
      </c>
      <c r="H28" s="360" t="s">
        <v>2636</v>
      </c>
      <c r="I28" s="367">
        <v>100</v>
      </c>
      <c r="J28" s="367">
        <v>0</v>
      </c>
      <c r="K28" s="367">
        <v>0</v>
      </c>
      <c r="L28" s="365"/>
      <c r="M28" s="17">
        <v>13.25</v>
      </c>
      <c r="N28" s="17">
        <v>13.25</v>
      </c>
      <c r="O28" s="17">
        <v>13.25</v>
      </c>
      <c r="P28" s="17">
        <v>13.25</v>
      </c>
    </row>
    <row r="29" spans="1:16" x14ac:dyDescent="0.2">
      <c r="A29" s="363" t="s">
        <v>1704</v>
      </c>
      <c r="B29" s="364" t="s">
        <v>1705</v>
      </c>
      <c r="C29" s="15">
        <v>200</v>
      </c>
      <c r="D29" s="365" t="s">
        <v>962</v>
      </c>
      <c r="E29" s="16">
        <v>132.5</v>
      </c>
      <c r="F29" s="366">
        <v>26500</v>
      </c>
      <c r="G29" s="360" t="s">
        <v>2519</v>
      </c>
      <c r="H29" s="360" t="s">
        <v>2636</v>
      </c>
      <c r="I29" s="367">
        <v>100</v>
      </c>
      <c r="J29" s="367">
        <v>0</v>
      </c>
      <c r="K29" s="367">
        <v>0</v>
      </c>
      <c r="L29" s="365"/>
      <c r="M29" s="17">
        <v>33.125</v>
      </c>
      <c r="N29" s="17">
        <v>33.125</v>
      </c>
      <c r="O29" s="17">
        <v>33.125</v>
      </c>
      <c r="P29" s="17">
        <v>33.125</v>
      </c>
    </row>
    <row r="30" spans="1:16" x14ac:dyDescent="0.2">
      <c r="A30" s="363" t="s">
        <v>1706</v>
      </c>
      <c r="B30" s="364" t="s">
        <v>1707</v>
      </c>
      <c r="C30" s="15">
        <v>120</v>
      </c>
      <c r="D30" s="365" t="s">
        <v>962</v>
      </c>
      <c r="E30" s="16">
        <v>26.5</v>
      </c>
      <c r="F30" s="366">
        <v>3180</v>
      </c>
      <c r="G30" s="360" t="s">
        <v>2519</v>
      </c>
      <c r="H30" s="360" t="s">
        <v>2636</v>
      </c>
      <c r="I30" s="367">
        <v>100</v>
      </c>
      <c r="J30" s="367">
        <v>0</v>
      </c>
      <c r="K30" s="367">
        <v>0</v>
      </c>
      <c r="L30" s="365"/>
      <c r="M30" s="17">
        <v>6.625</v>
      </c>
      <c r="N30" s="17">
        <v>6.625</v>
      </c>
      <c r="O30" s="17">
        <v>6.625</v>
      </c>
      <c r="P30" s="17">
        <v>6.625</v>
      </c>
    </row>
    <row r="31" spans="1:16" x14ac:dyDescent="0.2">
      <c r="A31" s="363" t="s">
        <v>1364</v>
      </c>
      <c r="B31" s="364" t="s">
        <v>1708</v>
      </c>
      <c r="C31" s="15">
        <v>100</v>
      </c>
      <c r="D31" s="365" t="s">
        <v>962</v>
      </c>
      <c r="E31" s="16">
        <v>53</v>
      </c>
      <c r="F31" s="366">
        <v>5300</v>
      </c>
      <c r="G31" s="360" t="s">
        <v>2519</v>
      </c>
      <c r="H31" s="360" t="s">
        <v>2636</v>
      </c>
      <c r="I31" s="367">
        <v>100</v>
      </c>
      <c r="J31" s="367">
        <v>0</v>
      </c>
      <c r="K31" s="367">
        <v>0</v>
      </c>
      <c r="L31" s="365"/>
      <c r="M31" s="17">
        <v>13.25</v>
      </c>
      <c r="N31" s="17">
        <v>13.25</v>
      </c>
      <c r="O31" s="17">
        <v>13.25</v>
      </c>
      <c r="P31" s="17">
        <v>13.25</v>
      </c>
    </row>
    <row r="32" spans="1:16" x14ac:dyDescent="0.2">
      <c r="A32" s="363" t="s">
        <v>1709</v>
      </c>
      <c r="B32" s="364" t="s">
        <v>1710</v>
      </c>
      <c r="C32" s="15">
        <v>25</v>
      </c>
      <c r="D32" s="365" t="s">
        <v>962</v>
      </c>
      <c r="E32" s="16">
        <v>6890</v>
      </c>
      <c r="F32" s="366">
        <v>172250</v>
      </c>
      <c r="G32" s="360" t="s">
        <v>2519</v>
      </c>
      <c r="H32" s="360" t="s">
        <v>2636</v>
      </c>
      <c r="I32" s="367">
        <v>100</v>
      </c>
      <c r="J32" s="367">
        <v>0</v>
      </c>
      <c r="K32" s="367">
        <v>0</v>
      </c>
      <c r="L32" s="365"/>
      <c r="M32" s="17">
        <v>1722.5</v>
      </c>
      <c r="N32" s="17">
        <v>1722.5</v>
      </c>
      <c r="O32" s="17">
        <v>1722.5</v>
      </c>
      <c r="P32" s="17">
        <v>1722.5</v>
      </c>
    </row>
    <row r="33" spans="1:18" x14ac:dyDescent="0.2">
      <c r="A33" s="363" t="s">
        <v>1711</v>
      </c>
      <c r="B33" s="364" t="s">
        <v>1712</v>
      </c>
      <c r="C33" s="15">
        <v>25440</v>
      </c>
      <c r="D33" s="365" t="s">
        <v>276</v>
      </c>
      <c r="E33" s="16">
        <v>4</v>
      </c>
      <c r="F33" s="366">
        <v>101760</v>
      </c>
      <c r="G33" s="360" t="s">
        <v>2519</v>
      </c>
      <c r="H33" s="360" t="s">
        <v>2636</v>
      </c>
      <c r="I33" s="367">
        <v>100</v>
      </c>
      <c r="J33" s="367">
        <v>0</v>
      </c>
      <c r="K33" s="367">
        <v>0</v>
      </c>
      <c r="L33" s="365"/>
      <c r="M33" s="17">
        <v>1</v>
      </c>
      <c r="N33" s="17">
        <v>1</v>
      </c>
      <c r="O33" s="17">
        <v>1</v>
      </c>
      <c r="P33" s="17">
        <v>1</v>
      </c>
    </row>
    <row r="34" spans="1:18" x14ac:dyDescent="0.2">
      <c r="A34" s="363" t="s">
        <v>1713</v>
      </c>
      <c r="B34" s="364" t="s">
        <v>1714</v>
      </c>
      <c r="D34" s="365"/>
      <c r="E34" s="17"/>
      <c r="F34" s="366">
        <v>7000000</v>
      </c>
      <c r="G34" s="360"/>
      <c r="H34" s="360" t="s">
        <v>2637</v>
      </c>
      <c r="I34" s="367">
        <v>100</v>
      </c>
      <c r="J34" s="367">
        <v>0</v>
      </c>
      <c r="K34" s="367">
        <v>0</v>
      </c>
      <c r="L34" s="365"/>
      <c r="M34" s="17">
        <v>0</v>
      </c>
      <c r="N34" s="17">
        <v>0</v>
      </c>
      <c r="O34" s="17">
        <v>0</v>
      </c>
      <c r="P34" s="17">
        <v>0</v>
      </c>
    </row>
    <row r="35" spans="1:18" x14ac:dyDescent="0.2">
      <c r="A35" s="363" t="s">
        <v>56</v>
      </c>
      <c r="B35" s="364" t="s">
        <v>57</v>
      </c>
      <c r="D35" s="365" t="s">
        <v>997</v>
      </c>
      <c r="E35" s="18"/>
      <c r="F35" s="366">
        <v>1000000</v>
      </c>
      <c r="G35" s="360" t="s">
        <v>2519</v>
      </c>
      <c r="H35" s="360" t="s">
        <v>2638</v>
      </c>
      <c r="I35" s="367">
        <v>100</v>
      </c>
      <c r="J35" s="367">
        <v>0</v>
      </c>
      <c r="K35" s="367">
        <v>0</v>
      </c>
      <c r="L35" s="365"/>
      <c r="M35" s="17">
        <v>250000</v>
      </c>
      <c r="N35" s="17">
        <v>250000</v>
      </c>
      <c r="O35" s="17">
        <v>250000</v>
      </c>
      <c r="P35" s="17">
        <v>250000</v>
      </c>
    </row>
    <row r="36" spans="1:18" x14ac:dyDescent="0.2">
      <c r="A36" s="365" t="s">
        <v>243</v>
      </c>
      <c r="B36" s="364" t="s">
        <v>1716</v>
      </c>
      <c r="D36" s="365" t="s">
        <v>304</v>
      </c>
      <c r="E36" s="18"/>
      <c r="F36" s="366">
        <v>500000</v>
      </c>
      <c r="G36" s="367" t="s">
        <v>1699</v>
      </c>
      <c r="H36" s="360" t="s">
        <v>2639</v>
      </c>
      <c r="I36" s="367">
        <v>100</v>
      </c>
      <c r="J36" s="367">
        <v>0</v>
      </c>
      <c r="K36" s="367">
        <v>0</v>
      </c>
      <c r="L36" s="365"/>
      <c r="M36" s="17">
        <v>125000</v>
      </c>
      <c r="N36" s="17">
        <v>125000</v>
      </c>
      <c r="O36" s="17">
        <v>125000</v>
      </c>
      <c r="P36" s="17">
        <v>125000</v>
      </c>
    </row>
    <row r="37" spans="1:18" x14ac:dyDescent="0.2">
      <c r="A37" s="363" t="s">
        <v>1717</v>
      </c>
      <c r="B37" s="371" t="s">
        <v>1718</v>
      </c>
      <c r="D37" s="365" t="s">
        <v>304</v>
      </c>
      <c r="E37" s="18"/>
      <c r="F37" s="370">
        <v>1500000</v>
      </c>
      <c r="G37" s="360" t="s">
        <v>2519</v>
      </c>
      <c r="H37" s="360" t="s">
        <v>2640</v>
      </c>
      <c r="I37" s="367">
        <v>100</v>
      </c>
      <c r="J37" s="367">
        <v>0</v>
      </c>
      <c r="K37" s="367">
        <v>0</v>
      </c>
      <c r="L37" s="365"/>
      <c r="M37" s="17">
        <v>375000</v>
      </c>
      <c r="N37" s="17">
        <v>375000</v>
      </c>
      <c r="O37" s="17">
        <v>375000</v>
      </c>
      <c r="P37" s="17">
        <v>375000</v>
      </c>
    </row>
    <row r="38" spans="1:18" ht="15" customHeight="1" x14ac:dyDescent="0.2">
      <c r="A38" s="363" t="s">
        <v>1000</v>
      </c>
      <c r="B38" s="364" t="s">
        <v>1001</v>
      </c>
      <c r="C38" s="15">
        <v>3000</v>
      </c>
      <c r="D38" s="365" t="s">
        <v>1687</v>
      </c>
      <c r="E38" s="18">
        <v>5</v>
      </c>
      <c r="F38" s="366">
        <v>15000</v>
      </c>
      <c r="G38" s="360" t="s">
        <v>1719</v>
      </c>
      <c r="H38" s="360" t="s">
        <v>2641</v>
      </c>
      <c r="I38" s="367">
        <v>100</v>
      </c>
      <c r="J38" s="367">
        <v>0</v>
      </c>
      <c r="K38" s="367">
        <v>0</v>
      </c>
      <c r="L38" s="365"/>
      <c r="M38" s="17">
        <v>3</v>
      </c>
      <c r="N38" s="17">
        <v>1</v>
      </c>
      <c r="O38" s="17">
        <v>1</v>
      </c>
      <c r="P38" s="17">
        <v>0</v>
      </c>
    </row>
    <row r="39" spans="1:18" ht="15" customHeight="1" x14ac:dyDescent="0.2">
      <c r="A39" s="363" t="s">
        <v>1720</v>
      </c>
      <c r="B39" s="364" t="s">
        <v>1002</v>
      </c>
      <c r="C39" s="15">
        <v>1000</v>
      </c>
      <c r="D39" s="365" t="s">
        <v>1687</v>
      </c>
      <c r="E39" s="18">
        <v>35</v>
      </c>
      <c r="F39" s="366">
        <v>35000</v>
      </c>
      <c r="G39" s="367" t="s">
        <v>1699</v>
      </c>
      <c r="H39" s="360" t="s">
        <v>2641</v>
      </c>
      <c r="I39" s="367">
        <v>100</v>
      </c>
      <c r="J39" s="367">
        <v>0</v>
      </c>
      <c r="K39" s="367">
        <v>0</v>
      </c>
      <c r="L39" s="365"/>
      <c r="M39" s="17">
        <v>15</v>
      </c>
      <c r="N39" s="17">
        <v>5</v>
      </c>
      <c r="O39" s="17">
        <v>5</v>
      </c>
      <c r="P39" s="17">
        <v>5</v>
      </c>
    </row>
    <row r="40" spans="1:18" hidden="1" x14ac:dyDescent="0.2">
      <c r="A40" s="365"/>
      <c r="B40" s="365" t="s">
        <v>1721</v>
      </c>
      <c r="C40" s="15" t="e">
        <v>#DIV/0!</v>
      </c>
      <c r="D40" s="365" t="s">
        <v>1687</v>
      </c>
      <c r="E40" s="18"/>
      <c r="F40" s="372">
        <v>1000000</v>
      </c>
      <c r="G40" s="360" t="s">
        <v>2519</v>
      </c>
      <c r="H40" s="360" t="s">
        <v>1722</v>
      </c>
      <c r="I40" s="367">
        <v>100</v>
      </c>
      <c r="J40" s="367">
        <v>0</v>
      </c>
      <c r="K40" s="367">
        <v>0</v>
      </c>
      <c r="L40" s="365"/>
      <c r="M40" s="17">
        <v>250000</v>
      </c>
      <c r="N40" s="17">
        <v>250000</v>
      </c>
      <c r="O40" s="17">
        <v>250000</v>
      </c>
      <c r="P40" s="17">
        <v>250000</v>
      </c>
    </row>
    <row r="41" spans="1:18" x14ac:dyDescent="0.2">
      <c r="A41" s="363" t="s">
        <v>52</v>
      </c>
      <c r="B41" s="371" t="s">
        <v>1725</v>
      </c>
      <c r="D41" s="365"/>
      <c r="E41" s="18"/>
      <c r="F41" s="370">
        <v>110000</v>
      </c>
      <c r="G41" s="360" t="s">
        <v>2519</v>
      </c>
      <c r="H41" s="360" t="s">
        <v>2642</v>
      </c>
      <c r="I41" s="367">
        <v>100</v>
      </c>
      <c r="J41" s="367">
        <v>0</v>
      </c>
      <c r="K41" s="367">
        <v>0</v>
      </c>
      <c r="L41" s="365"/>
      <c r="M41" s="17">
        <v>27500</v>
      </c>
      <c r="N41" s="17">
        <v>27500</v>
      </c>
      <c r="O41" s="17">
        <v>27500</v>
      </c>
      <c r="P41" s="17">
        <v>27500</v>
      </c>
    </row>
    <row r="42" spans="1:18" x14ac:dyDescent="0.2">
      <c r="A42" s="363" t="s">
        <v>1726</v>
      </c>
      <c r="B42" s="364" t="s">
        <v>1072</v>
      </c>
      <c r="C42" s="15">
        <v>38</v>
      </c>
      <c r="D42" s="365" t="s">
        <v>276</v>
      </c>
      <c r="E42" s="18">
        <v>2632</v>
      </c>
      <c r="F42" s="366">
        <v>100016</v>
      </c>
      <c r="G42" s="365" t="s">
        <v>1699</v>
      </c>
      <c r="H42" s="360" t="s">
        <v>2643</v>
      </c>
      <c r="I42" s="367">
        <v>100</v>
      </c>
      <c r="J42" s="367">
        <v>0</v>
      </c>
      <c r="K42" s="367">
        <v>0</v>
      </c>
      <c r="L42" s="365"/>
      <c r="M42" s="17">
        <v>658</v>
      </c>
      <c r="N42" s="17">
        <v>658</v>
      </c>
      <c r="O42" s="17">
        <v>658</v>
      </c>
      <c r="P42" s="17">
        <v>658</v>
      </c>
    </row>
    <row r="43" spans="1:18" x14ac:dyDescent="0.2">
      <c r="A43" s="363" t="s">
        <v>1071</v>
      </c>
      <c r="B43" s="364" t="s">
        <v>1727</v>
      </c>
      <c r="C43" s="15">
        <v>200</v>
      </c>
      <c r="D43" s="365" t="s">
        <v>591</v>
      </c>
      <c r="E43" s="18">
        <v>496</v>
      </c>
      <c r="F43" s="366">
        <v>99084</v>
      </c>
      <c r="G43" s="365" t="s">
        <v>1719</v>
      </c>
      <c r="H43" s="360" t="s">
        <v>2643</v>
      </c>
      <c r="I43" s="367">
        <v>100</v>
      </c>
      <c r="J43" s="367">
        <v>0</v>
      </c>
      <c r="K43" s="367">
        <v>0</v>
      </c>
      <c r="L43" s="365"/>
      <c r="M43" s="17">
        <v>124</v>
      </c>
      <c r="N43" s="17">
        <v>124</v>
      </c>
      <c r="O43" s="17">
        <v>124</v>
      </c>
      <c r="P43" s="17">
        <v>124</v>
      </c>
      <c r="R43" s="368">
        <v>99084</v>
      </c>
    </row>
    <row r="44" spans="1:18" x14ac:dyDescent="0.2">
      <c r="A44" s="373"/>
      <c r="B44" s="373" t="s">
        <v>1728</v>
      </c>
      <c r="C44" s="15">
        <v>25000</v>
      </c>
      <c r="D44" s="365" t="s">
        <v>276</v>
      </c>
      <c r="E44" s="18">
        <v>600</v>
      </c>
      <c r="F44" s="372">
        <v>15000000</v>
      </c>
      <c r="G44" s="365" t="s">
        <v>1699</v>
      </c>
      <c r="H44" s="360" t="s">
        <v>2644</v>
      </c>
      <c r="I44" s="367">
        <v>0</v>
      </c>
      <c r="J44" s="367">
        <v>0</v>
      </c>
      <c r="K44" s="367">
        <v>0</v>
      </c>
      <c r="L44" s="365"/>
      <c r="M44" s="17">
        <v>150</v>
      </c>
      <c r="N44" s="17">
        <v>150</v>
      </c>
      <c r="O44" s="17">
        <v>150</v>
      </c>
      <c r="P44" s="17">
        <v>150</v>
      </c>
      <c r="R44" s="368">
        <v>495.42</v>
      </c>
    </row>
    <row r="45" spans="1:18" x14ac:dyDescent="0.2">
      <c r="A45" s="363" t="s">
        <v>1729</v>
      </c>
      <c r="B45" s="373" t="s">
        <v>1730</v>
      </c>
      <c r="C45" s="15">
        <v>15625</v>
      </c>
      <c r="D45" s="365" t="s">
        <v>276</v>
      </c>
      <c r="E45" s="18">
        <v>320</v>
      </c>
      <c r="F45" s="372">
        <v>5000000</v>
      </c>
      <c r="G45" s="365" t="s">
        <v>1699</v>
      </c>
      <c r="H45" s="360" t="s">
        <v>2644</v>
      </c>
      <c r="I45" s="367">
        <v>0</v>
      </c>
      <c r="J45" s="367">
        <v>0</v>
      </c>
      <c r="K45" s="367">
        <v>0</v>
      </c>
      <c r="L45" s="365"/>
      <c r="M45" s="17">
        <v>80</v>
      </c>
      <c r="N45" s="17">
        <v>80</v>
      </c>
      <c r="O45" s="17">
        <v>80</v>
      </c>
      <c r="P45" s="17">
        <v>80</v>
      </c>
    </row>
    <row r="46" spans="1:18" x14ac:dyDescent="0.2">
      <c r="A46" s="363" t="s">
        <v>1731</v>
      </c>
      <c r="B46" s="373" t="s">
        <v>1732</v>
      </c>
      <c r="D46" s="365"/>
      <c r="E46" s="18">
        <v>44</v>
      </c>
      <c r="F46" s="372">
        <v>440000</v>
      </c>
      <c r="G46" s="365"/>
      <c r="H46" s="360" t="s">
        <v>2645</v>
      </c>
      <c r="I46" s="367">
        <v>0</v>
      </c>
      <c r="J46" s="367">
        <v>0</v>
      </c>
      <c r="K46" s="367">
        <v>100</v>
      </c>
      <c r="L46" s="365"/>
      <c r="M46" s="17">
        <v>11</v>
      </c>
      <c r="N46" s="17">
        <v>11</v>
      </c>
      <c r="O46" s="17">
        <v>11</v>
      </c>
      <c r="P46" s="17">
        <v>11</v>
      </c>
    </row>
    <row r="47" spans="1:18" x14ac:dyDescent="0.2">
      <c r="A47" s="373"/>
      <c r="B47" s="373" t="s">
        <v>1733</v>
      </c>
      <c r="D47" s="365"/>
      <c r="E47" s="18">
        <v>44</v>
      </c>
      <c r="F47" s="372">
        <v>440000</v>
      </c>
      <c r="G47" s="365"/>
      <c r="H47" s="360" t="s">
        <v>2645</v>
      </c>
      <c r="I47" s="367">
        <v>0</v>
      </c>
      <c r="J47" s="367">
        <v>0</v>
      </c>
      <c r="K47" s="367">
        <v>100</v>
      </c>
      <c r="L47" s="365"/>
      <c r="M47" s="17">
        <v>11</v>
      </c>
      <c r="N47" s="17">
        <v>11</v>
      </c>
      <c r="O47" s="17">
        <v>11</v>
      </c>
      <c r="P47" s="17">
        <v>11</v>
      </c>
    </row>
    <row r="48" spans="1:18" x14ac:dyDescent="0.2">
      <c r="A48" s="363" t="s">
        <v>1734</v>
      </c>
      <c r="B48" s="371" t="s">
        <v>306</v>
      </c>
      <c r="D48" s="365"/>
      <c r="E48" s="18"/>
      <c r="F48" s="370">
        <v>20000</v>
      </c>
      <c r="G48" s="365" t="s">
        <v>2519</v>
      </c>
      <c r="H48" s="360" t="s">
        <v>2646</v>
      </c>
      <c r="I48" s="367">
        <v>0</v>
      </c>
      <c r="J48" s="367">
        <v>0</v>
      </c>
      <c r="K48" s="367">
        <v>100</v>
      </c>
      <c r="L48" s="365"/>
      <c r="M48" s="17">
        <v>5000</v>
      </c>
      <c r="N48" s="17">
        <v>5000</v>
      </c>
      <c r="O48" s="17">
        <v>5000</v>
      </c>
      <c r="P48" s="17">
        <v>5000</v>
      </c>
    </row>
    <row r="49" spans="1:21" x14ac:dyDescent="0.2">
      <c r="A49" s="363" t="s">
        <v>47</v>
      </c>
      <c r="B49" s="364" t="s">
        <v>1735</v>
      </c>
      <c r="C49" s="15">
        <v>60</v>
      </c>
      <c r="D49" s="365" t="s">
        <v>276</v>
      </c>
      <c r="E49" s="18">
        <v>5000</v>
      </c>
      <c r="F49" s="366">
        <v>300000</v>
      </c>
      <c r="G49" s="365" t="s">
        <v>1699</v>
      </c>
      <c r="H49" s="360" t="s">
        <v>2647</v>
      </c>
      <c r="I49" s="367">
        <v>0</v>
      </c>
      <c r="J49" s="367">
        <v>0</v>
      </c>
      <c r="K49" s="367">
        <v>100</v>
      </c>
      <c r="L49" s="365"/>
      <c r="M49" s="17">
        <v>1250</v>
      </c>
      <c r="N49" s="17">
        <v>1250</v>
      </c>
      <c r="O49" s="17">
        <v>1250</v>
      </c>
      <c r="P49" s="17">
        <v>1250</v>
      </c>
    </row>
    <row r="50" spans="1:21" ht="25.5" x14ac:dyDescent="0.2">
      <c r="A50" s="363" t="s">
        <v>1736</v>
      </c>
      <c r="B50" s="371" t="s">
        <v>1737</v>
      </c>
      <c r="D50" s="365"/>
      <c r="E50" s="18"/>
      <c r="F50" s="370">
        <v>589944</v>
      </c>
      <c r="G50" s="365" t="s">
        <v>1699</v>
      </c>
      <c r="H50" s="360" t="s">
        <v>2648</v>
      </c>
      <c r="I50" s="367">
        <v>0</v>
      </c>
      <c r="J50" s="367">
        <v>0</v>
      </c>
      <c r="K50" s="367">
        <v>100</v>
      </c>
      <c r="L50" s="365"/>
      <c r="M50" s="17">
        <v>147486</v>
      </c>
      <c r="N50" s="17">
        <v>147486</v>
      </c>
      <c r="O50" s="17">
        <v>147486</v>
      </c>
      <c r="P50" s="17">
        <v>147486</v>
      </c>
    </row>
    <row r="51" spans="1:21" x14ac:dyDescent="0.2">
      <c r="A51" s="363" t="s">
        <v>1528</v>
      </c>
      <c r="B51" s="365" t="s">
        <v>1738</v>
      </c>
      <c r="C51" s="15">
        <v>80</v>
      </c>
      <c r="D51" s="365" t="s">
        <v>1739</v>
      </c>
      <c r="E51" s="18">
        <v>500000</v>
      </c>
      <c r="F51" s="372">
        <v>40000000</v>
      </c>
      <c r="G51" s="365" t="s">
        <v>1699</v>
      </c>
      <c r="H51" s="360" t="s">
        <v>2649</v>
      </c>
      <c r="I51" s="367">
        <v>0</v>
      </c>
      <c r="J51" s="367">
        <v>0</v>
      </c>
      <c r="K51" s="367">
        <v>100</v>
      </c>
      <c r="L51" s="365"/>
      <c r="M51" s="17">
        <v>10000000</v>
      </c>
      <c r="N51" s="17">
        <v>10000000</v>
      </c>
      <c r="O51" s="17">
        <v>10000000</v>
      </c>
      <c r="P51" s="17">
        <v>10000000</v>
      </c>
    </row>
    <row r="52" spans="1:21" x14ac:dyDescent="0.2">
      <c r="A52" s="363" t="s">
        <v>1740</v>
      </c>
      <c r="B52" s="364" t="s">
        <v>1551</v>
      </c>
      <c r="C52" s="15">
        <v>1000</v>
      </c>
      <c r="D52" s="365" t="s">
        <v>276</v>
      </c>
      <c r="E52" s="18">
        <v>150</v>
      </c>
      <c r="F52" s="366">
        <v>150000</v>
      </c>
      <c r="G52" s="365" t="s">
        <v>2519</v>
      </c>
      <c r="H52" s="360" t="s">
        <v>2650</v>
      </c>
      <c r="I52" s="367">
        <v>0</v>
      </c>
      <c r="J52" s="367">
        <v>0</v>
      </c>
      <c r="K52" s="367">
        <v>100</v>
      </c>
      <c r="L52" s="365"/>
      <c r="M52" s="17">
        <v>37.5</v>
      </c>
      <c r="N52" s="17">
        <v>37.5</v>
      </c>
      <c r="O52" s="17">
        <v>37.5</v>
      </c>
      <c r="P52" s="17">
        <v>37.5</v>
      </c>
    </row>
    <row r="53" spans="1:21" x14ac:dyDescent="0.2">
      <c r="A53" s="363" t="s">
        <v>1554</v>
      </c>
      <c r="B53" s="364" t="s">
        <v>1741</v>
      </c>
      <c r="C53" s="15">
        <v>1000</v>
      </c>
      <c r="D53" s="365" t="s">
        <v>276</v>
      </c>
      <c r="E53" s="18">
        <v>100</v>
      </c>
      <c r="F53" s="366">
        <v>100000</v>
      </c>
      <c r="G53" s="365" t="s">
        <v>2519</v>
      </c>
      <c r="H53" s="360" t="s">
        <v>2650</v>
      </c>
      <c r="I53" s="367">
        <v>0</v>
      </c>
      <c r="J53" s="367">
        <v>0</v>
      </c>
      <c r="K53" s="367">
        <v>100</v>
      </c>
      <c r="L53" s="365"/>
      <c r="M53" s="17">
        <v>25</v>
      </c>
      <c r="N53" s="17">
        <v>25</v>
      </c>
      <c r="O53" s="17">
        <v>25</v>
      </c>
      <c r="P53" s="17">
        <v>25</v>
      </c>
    </row>
    <row r="54" spans="1:21" x14ac:dyDescent="0.2">
      <c r="A54" s="363" t="s">
        <v>1742</v>
      </c>
      <c r="B54" s="371" t="s">
        <v>1743</v>
      </c>
      <c r="D54" s="365"/>
      <c r="E54" s="18"/>
      <c r="F54" s="370">
        <v>25000000</v>
      </c>
      <c r="G54" s="365" t="s">
        <v>2519</v>
      </c>
      <c r="H54" s="360" t="s">
        <v>2651</v>
      </c>
      <c r="I54" s="367">
        <v>0</v>
      </c>
      <c r="J54" s="367">
        <v>0</v>
      </c>
      <c r="K54" s="367">
        <v>100</v>
      </c>
      <c r="L54" s="365"/>
      <c r="M54" s="17">
        <v>6250000</v>
      </c>
      <c r="N54" s="17">
        <v>6250000</v>
      </c>
      <c r="O54" s="17">
        <v>6250000</v>
      </c>
      <c r="P54" s="17">
        <v>6250000</v>
      </c>
    </row>
    <row r="55" spans="1:21" x14ac:dyDescent="0.2">
      <c r="A55" s="363" t="s">
        <v>1744</v>
      </c>
      <c r="B55" s="371" t="s">
        <v>1745</v>
      </c>
      <c r="D55" s="365"/>
      <c r="E55" s="18"/>
      <c r="F55" s="370">
        <v>1000000</v>
      </c>
      <c r="G55" s="365" t="s">
        <v>1699</v>
      </c>
      <c r="H55" s="360" t="s">
        <v>2652</v>
      </c>
      <c r="I55" s="367">
        <v>0</v>
      </c>
      <c r="J55" s="367">
        <v>0</v>
      </c>
      <c r="K55" s="367">
        <v>100</v>
      </c>
      <c r="L55" s="365"/>
      <c r="M55" s="17">
        <v>250000</v>
      </c>
      <c r="N55" s="17">
        <v>250000</v>
      </c>
      <c r="O55" s="17">
        <v>250000</v>
      </c>
      <c r="P55" s="17">
        <v>250000</v>
      </c>
    </row>
    <row r="56" spans="1:21" x14ac:dyDescent="0.2">
      <c r="A56" s="363" t="s">
        <v>1746</v>
      </c>
      <c r="B56" s="374" t="s">
        <v>1747</v>
      </c>
      <c r="D56" s="365"/>
      <c r="E56" s="18"/>
      <c r="F56" s="375">
        <v>1500000</v>
      </c>
      <c r="G56" s="365" t="s">
        <v>1699</v>
      </c>
      <c r="H56" s="360" t="s">
        <v>2653</v>
      </c>
      <c r="I56" s="367">
        <v>0</v>
      </c>
      <c r="J56" s="367">
        <v>0</v>
      </c>
      <c r="K56" s="367">
        <v>100</v>
      </c>
      <c r="L56" s="365"/>
      <c r="M56" s="17">
        <v>375000</v>
      </c>
      <c r="N56" s="17">
        <v>375000</v>
      </c>
      <c r="O56" s="17">
        <v>375000</v>
      </c>
      <c r="P56" s="17">
        <v>375000</v>
      </c>
    </row>
    <row r="57" spans="1:21" s="381" customFormat="1" ht="15" x14ac:dyDescent="0.3">
      <c r="A57" s="376"/>
      <c r="B57" s="377" t="s">
        <v>1748</v>
      </c>
      <c r="C57" s="15"/>
      <c r="D57" s="378"/>
      <c r="E57" s="19"/>
      <c r="F57" s="379">
        <v>210000</v>
      </c>
      <c r="G57" s="378" t="s">
        <v>1699</v>
      </c>
      <c r="H57" s="360" t="s">
        <v>2654</v>
      </c>
      <c r="I57" s="378">
        <v>0</v>
      </c>
      <c r="J57" s="378">
        <v>0</v>
      </c>
      <c r="K57" s="367">
        <v>100</v>
      </c>
      <c r="L57" s="378"/>
      <c r="M57" s="380">
        <v>52500</v>
      </c>
      <c r="N57" s="380">
        <v>52500</v>
      </c>
      <c r="O57" s="380">
        <v>52500</v>
      </c>
      <c r="P57" s="380">
        <v>52500</v>
      </c>
      <c r="Q57" s="368"/>
      <c r="R57" s="368"/>
      <c r="S57" s="368"/>
      <c r="T57" s="368"/>
      <c r="U57" s="368"/>
    </row>
    <row r="58" spans="1:21" x14ac:dyDescent="0.2">
      <c r="A58" s="363" t="s">
        <v>42</v>
      </c>
      <c r="B58" s="364" t="s">
        <v>1749</v>
      </c>
      <c r="D58" s="365"/>
      <c r="E58" s="18"/>
      <c r="F58" s="366">
        <v>1000000</v>
      </c>
      <c r="G58" s="364" t="s">
        <v>1699</v>
      </c>
      <c r="H58" s="364" t="s">
        <v>2655</v>
      </c>
      <c r="I58" s="365">
        <v>0</v>
      </c>
      <c r="J58" s="365">
        <v>0</v>
      </c>
      <c r="K58" s="367">
        <v>100</v>
      </c>
      <c r="L58" s="365"/>
      <c r="M58" s="17">
        <v>250000</v>
      </c>
      <c r="N58" s="17">
        <v>250000</v>
      </c>
      <c r="O58" s="17">
        <v>250000</v>
      </c>
      <c r="P58" s="17">
        <v>250000</v>
      </c>
    </row>
    <row r="59" spans="1:21" x14ac:dyDescent="0.2">
      <c r="A59" s="363"/>
      <c r="B59" s="364" t="s">
        <v>1750</v>
      </c>
      <c r="D59" s="365"/>
      <c r="E59" s="18"/>
      <c r="F59" s="366">
        <v>36000</v>
      </c>
      <c r="G59" s="364" t="s">
        <v>2519</v>
      </c>
      <c r="H59" s="364" t="s">
        <v>2656</v>
      </c>
      <c r="I59" s="365">
        <v>0</v>
      </c>
      <c r="J59" s="365">
        <v>0</v>
      </c>
      <c r="K59" s="367">
        <v>100</v>
      </c>
      <c r="L59" s="365"/>
      <c r="M59" s="17">
        <v>9000</v>
      </c>
      <c r="N59" s="17">
        <v>9000</v>
      </c>
      <c r="O59" s="17">
        <v>9000</v>
      </c>
      <c r="P59" s="17">
        <v>9000</v>
      </c>
    </row>
    <row r="60" spans="1:21" x14ac:dyDescent="0.2">
      <c r="A60" s="363"/>
      <c r="B60" s="364" t="s">
        <v>1751</v>
      </c>
      <c r="D60" s="365"/>
      <c r="E60" s="18"/>
      <c r="F60" s="366">
        <v>200000</v>
      </c>
      <c r="G60" s="364"/>
      <c r="H60" s="364" t="s">
        <v>2657</v>
      </c>
      <c r="I60" s="365">
        <v>0</v>
      </c>
      <c r="J60" s="365">
        <v>0</v>
      </c>
      <c r="K60" s="367">
        <v>100</v>
      </c>
      <c r="L60" s="365"/>
      <c r="M60" s="17">
        <v>50000</v>
      </c>
      <c r="N60" s="17">
        <v>50000</v>
      </c>
      <c r="O60" s="17">
        <v>50000</v>
      </c>
      <c r="P60" s="17">
        <v>50000</v>
      </c>
    </row>
    <row r="61" spans="1:21" x14ac:dyDescent="0.2">
      <c r="A61" s="363"/>
      <c r="B61" s="364" t="s">
        <v>1752</v>
      </c>
      <c r="D61" s="365"/>
      <c r="E61" s="18"/>
      <c r="F61" s="366">
        <v>5356050</v>
      </c>
      <c r="G61" s="364" t="s">
        <v>1699</v>
      </c>
      <c r="H61" s="364" t="s">
        <v>1753</v>
      </c>
      <c r="I61" s="365">
        <v>0</v>
      </c>
      <c r="J61" s="365">
        <v>0</v>
      </c>
      <c r="K61" s="367">
        <v>100</v>
      </c>
      <c r="L61" s="365"/>
      <c r="M61" s="17">
        <v>1339012.5</v>
      </c>
      <c r="N61" s="17">
        <v>1339012.5</v>
      </c>
      <c r="O61" s="17">
        <v>1339012.5</v>
      </c>
      <c r="P61" s="17">
        <v>1339012.5</v>
      </c>
    </row>
    <row r="63" spans="1:21" ht="15.75" x14ac:dyDescent="0.25">
      <c r="C63" s="20"/>
    </row>
    <row r="64" spans="1:21" x14ac:dyDescent="0.2">
      <c r="R64" s="368" t="s">
        <v>1754</v>
      </c>
    </row>
    <row r="66" spans="3:3" x14ac:dyDescent="0.2">
      <c r="C66" s="15" t="s">
        <v>1755</v>
      </c>
    </row>
    <row r="68" spans="3:3" ht="15.75" customHeight="1" x14ac:dyDescent="0.2"/>
  </sheetData>
  <mergeCells count="9">
    <mergeCell ref="G1:G3"/>
    <mergeCell ref="I1:L1"/>
    <mergeCell ref="M1:P1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25" workbookViewId="0">
      <selection activeCell="B78" sqref="B78:B86"/>
    </sheetView>
  </sheetViews>
  <sheetFormatPr defaultRowHeight="15" x14ac:dyDescent="0.25"/>
  <cols>
    <col min="1" max="1" width="14.140625" style="30" customWidth="1"/>
    <col min="2" max="2" width="32.7109375" style="30" customWidth="1"/>
    <col min="3" max="3" width="9.28515625" style="30" bestFit="1" customWidth="1"/>
    <col min="4" max="4" width="18.140625" style="30" customWidth="1"/>
    <col min="5" max="5" width="10.42578125" style="30" customWidth="1"/>
    <col min="6" max="6" width="11.5703125" style="30" bestFit="1" customWidth="1"/>
    <col min="7" max="7" width="9.28515625" style="30" customWidth="1"/>
    <col min="8" max="8" width="58.7109375" style="474" customWidth="1"/>
    <col min="9" max="9" width="20.7109375" style="30" customWidth="1"/>
    <col min="10" max="12" width="9.28515625" style="475" customWidth="1"/>
    <col min="13" max="13" width="10" style="475" customWidth="1"/>
    <col min="14" max="14" width="13.28515625" style="476" customWidth="1"/>
    <col min="15" max="15" width="12.28515625" style="476" customWidth="1"/>
    <col min="16" max="16" width="14.85546875" style="476" customWidth="1"/>
    <col min="17" max="17" width="15.42578125" style="476" customWidth="1"/>
    <col min="18" max="18" width="9.140625" style="85"/>
    <col min="19" max="16384" width="9.140625" style="30"/>
  </cols>
  <sheetData>
    <row r="1" spans="1:17" s="30" customFormat="1" x14ac:dyDescent="0.25">
      <c r="A1" s="10"/>
      <c r="B1" s="10"/>
      <c r="C1" s="10"/>
      <c r="D1" s="10"/>
      <c r="E1" s="10"/>
      <c r="F1" s="10"/>
      <c r="G1" s="10"/>
      <c r="H1" s="436"/>
      <c r="I1" s="10"/>
      <c r="J1" s="437"/>
      <c r="K1" s="437"/>
      <c r="L1" s="437"/>
      <c r="M1" s="437"/>
      <c r="N1" s="10"/>
      <c r="O1" s="10"/>
      <c r="P1" s="10"/>
      <c r="Q1" s="10"/>
    </row>
    <row r="2" spans="1:17" s="30" customFormat="1" x14ac:dyDescent="0.25">
      <c r="A2" s="40" t="s">
        <v>1756</v>
      </c>
      <c r="B2" s="10"/>
      <c r="C2" s="10"/>
      <c r="D2" s="10"/>
      <c r="E2" s="10"/>
      <c r="F2" s="10"/>
      <c r="G2" s="10"/>
      <c r="H2" s="436"/>
      <c r="I2" s="10"/>
      <c r="J2" s="437"/>
      <c r="K2" s="437"/>
      <c r="L2" s="437"/>
      <c r="M2" s="437"/>
      <c r="N2" s="10"/>
      <c r="O2" s="10"/>
      <c r="P2" s="10"/>
      <c r="Q2" s="10"/>
    </row>
    <row r="3" spans="1:17" s="30" customFormat="1" x14ac:dyDescent="0.25">
      <c r="A3" s="40" t="s">
        <v>1757</v>
      </c>
      <c r="B3" s="10"/>
      <c r="C3" s="10"/>
      <c r="D3" s="10"/>
      <c r="E3" s="10"/>
      <c r="F3" s="10"/>
      <c r="G3" s="10"/>
      <c r="H3" s="436"/>
      <c r="I3" s="10"/>
      <c r="J3" s="437"/>
      <c r="K3" s="437"/>
      <c r="L3" s="437"/>
      <c r="M3" s="437"/>
      <c r="N3" s="10"/>
      <c r="O3" s="10"/>
      <c r="P3" s="10"/>
      <c r="Q3" s="10"/>
    </row>
    <row r="4" spans="1:17" s="30" customFormat="1" x14ac:dyDescent="0.25">
      <c r="A4" s="40" t="s">
        <v>1505</v>
      </c>
      <c r="B4" s="10"/>
      <c r="C4" s="10"/>
      <c r="D4" s="10"/>
      <c r="E4" s="10"/>
      <c r="F4" s="10"/>
      <c r="G4" s="10"/>
      <c r="H4" s="436"/>
      <c r="I4" s="10"/>
      <c r="J4" s="437"/>
      <c r="K4" s="437"/>
      <c r="L4" s="437"/>
      <c r="M4" s="437"/>
      <c r="N4" s="10"/>
      <c r="O4" s="10"/>
      <c r="P4" s="10"/>
      <c r="Q4" s="10"/>
    </row>
    <row r="5" spans="1:17" s="30" customFormat="1" ht="15.75" customHeight="1" x14ac:dyDescent="0.25">
      <c r="A5" s="617" t="s">
        <v>213</v>
      </c>
      <c r="B5" s="617" t="s">
        <v>214</v>
      </c>
      <c r="C5" s="617" t="s">
        <v>216</v>
      </c>
      <c r="D5" s="618" t="s">
        <v>215</v>
      </c>
      <c r="E5" s="438"/>
      <c r="F5" s="438"/>
      <c r="G5" s="617" t="s">
        <v>0</v>
      </c>
      <c r="H5" s="439"/>
      <c r="I5" s="620" t="s">
        <v>219</v>
      </c>
      <c r="J5" s="621" t="s">
        <v>1</v>
      </c>
      <c r="K5" s="621"/>
      <c r="L5" s="621"/>
      <c r="M5" s="621"/>
      <c r="N5" s="617" t="s">
        <v>3</v>
      </c>
      <c r="O5" s="617"/>
      <c r="P5" s="617"/>
      <c r="Q5" s="617"/>
    </row>
    <row r="6" spans="1:17" s="30" customFormat="1" ht="47.25" x14ac:dyDescent="0.25">
      <c r="A6" s="617"/>
      <c r="B6" s="617"/>
      <c r="C6" s="617"/>
      <c r="D6" s="619"/>
      <c r="E6" s="438" t="s">
        <v>217</v>
      </c>
      <c r="F6" s="438" t="s">
        <v>2713</v>
      </c>
      <c r="G6" s="617"/>
      <c r="H6" s="440" t="s">
        <v>1758</v>
      </c>
      <c r="I6" s="620"/>
      <c r="J6" s="441" t="s">
        <v>4</v>
      </c>
      <c r="K6" s="441" t="s">
        <v>5</v>
      </c>
      <c r="L6" s="441" t="s">
        <v>6</v>
      </c>
      <c r="M6" s="442" t="s">
        <v>7</v>
      </c>
      <c r="N6" s="22" t="s">
        <v>8</v>
      </c>
      <c r="O6" s="22" t="s">
        <v>9</v>
      </c>
      <c r="P6" s="22" t="s">
        <v>10</v>
      </c>
      <c r="Q6" s="22" t="s">
        <v>11</v>
      </c>
    </row>
    <row r="7" spans="1:17" s="30" customFormat="1" ht="15.75" x14ac:dyDescent="0.25">
      <c r="A7" s="438"/>
      <c r="B7" s="438"/>
      <c r="C7" s="438"/>
      <c r="D7" s="438"/>
      <c r="E7" s="438"/>
      <c r="F7" s="438"/>
      <c r="G7" s="438"/>
      <c r="H7" s="4" t="s">
        <v>2714</v>
      </c>
      <c r="I7" s="443"/>
      <c r="J7" s="441"/>
      <c r="K7" s="441"/>
      <c r="L7" s="441"/>
      <c r="M7" s="442"/>
      <c r="N7" s="22"/>
      <c r="O7" s="22"/>
      <c r="P7" s="22"/>
      <c r="Q7" s="22"/>
    </row>
    <row r="8" spans="1:17" s="30" customFormat="1" x14ac:dyDescent="0.25">
      <c r="A8" s="444" t="s">
        <v>1759</v>
      </c>
      <c r="B8" s="10" t="s">
        <v>1760</v>
      </c>
      <c r="C8" s="10" t="s">
        <v>1761</v>
      </c>
      <c r="D8" s="51">
        <v>40000</v>
      </c>
      <c r="E8" s="10">
        <v>0</v>
      </c>
      <c r="F8" s="10">
        <v>0</v>
      </c>
      <c r="G8" s="10">
        <v>2210101</v>
      </c>
      <c r="H8" s="436" t="s">
        <v>2715</v>
      </c>
      <c r="I8" s="445" t="s">
        <v>49</v>
      </c>
      <c r="J8" s="437">
        <v>1</v>
      </c>
      <c r="K8" s="437">
        <v>0</v>
      </c>
      <c r="L8" s="437">
        <v>0</v>
      </c>
      <c r="M8" s="437">
        <v>0</v>
      </c>
      <c r="N8" s="51">
        <v>10000</v>
      </c>
      <c r="O8" s="51">
        <v>10000</v>
      </c>
      <c r="P8" s="51">
        <v>10000</v>
      </c>
      <c r="Q8" s="51">
        <v>10000</v>
      </c>
    </row>
    <row r="9" spans="1:17" s="30" customFormat="1" x14ac:dyDescent="0.25">
      <c r="A9" s="444" t="s">
        <v>302</v>
      </c>
      <c r="B9" s="10" t="s">
        <v>1762</v>
      </c>
      <c r="C9" s="10"/>
      <c r="D9" s="51">
        <v>20000</v>
      </c>
      <c r="E9" s="10">
        <v>0</v>
      </c>
      <c r="F9" s="10">
        <v>0</v>
      </c>
      <c r="G9" s="10">
        <v>2210102</v>
      </c>
      <c r="H9" s="436" t="s">
        <v>2716</v>
      </c>
      <c r="I9" s="445" t="s">
        <v>49</v>
      </c>
      <c r="J9" s="437">
        <v>1</v>
      </c>
      <c r="K9" s="437">
        <v>0</v>
      </c>
      <c r="L9" s="437">
        <v>0</v>
      </c>
      <c r="M9" s="437">
        <v>0</v>
      </c>
      <c r="N9" s="10">
        <v>5000</v>
      </c>
      <c r="O9" s="10">
        <v>5000</v>
      </c>
      <c r="P9" s="10">
        <v>5000</v>
      </c>
      <c r="Q9" s="10">
        <v>5000</v>
      </c>
    </row>
    <row r="10" spans="1:17" s="30" customFormat="1" x14ac:dyDescent="0.25">
      <c r="A10" s="444" t="s">
        <v>1763</v>
      </c>
      <c r="B10" s="10" t="s">
        <v>1764</v>
      </c>
      <c r="C10" s="10" t="s">
        <v>1765</v>
      </c>
      <c r="D10" s="51">
        <v>1700000</v>
      </c>
      <c r="E10" s="10">
        <v>0</v>
      </c>
      <c r="F10" s="10">
        <v>0</v>
      </c>
      <c r="G10" s="10">
        <v>2210301</v>
      </c>
      <c r="H10" s="436" t="s">
        <v>2717</v>
      </c>
      <c r="I10" s="445" t="s">
        <v>2512</v>
      </c>
      <c r="J10" s="437">
        <v>1</v>
      </c>
      <c r="K10" s="437">
        <v>0</v>
      </c>
      <c r="L10" s="437">
        <v>0</v>
      </c>
      <c r="M10" s="437">
        <v>0</v>
      </c>
      <c r="N10" s="51">
        <v>425000</v>
      </c>
      <c r="O10" s="51">
        <v>425000</v>
      </c>
      <c r="P10" s="51">
        <v>425000</v>
      </c>
      <c r="Q10" s="51">
        <v>425000</v>
      </c>
    </row>
    <row r="11" spans="1:17" s="30" customFormat="1" x14ac:dyDescent="0.25">
      <c r="A11" s="444" t="s">
        <v>31</v>
      </c>
      <c r="B11" s="10" t="s">
        <v>1766</v>
      </c>
      <c r="C11" s="10" t="s">
        <v>1765</v>
      </c>
      <c r="D11" s="51">
        <v>200000</v>
      </c>
      <c r="E11" s="10">
        <v>0</v>
      </c>
      <c r="F11" s="10">
        <v>0</v>
      </c>
      <c r="G11" s="10">
        <v>2210302</v>
      </c>
      <c r="H11" s="436" t="s">
        <v>2718</v>
      </c>
      <c r="I11" s="445" t="s">
        <v>2512</v>
      </c>
      <c r="J11" s="437">
        <v>1</v>
      </c>
      <c r="K11" s="437">
        <v>0</v>
      </c>
      <c r="L11" s="437">
        <v>0</v>
      </c>
      <c r="M11" s="437">
        <v>0</v>
      </c>
      <c r="N11" s="51">
        <v>50000</v>
      </c>
      <c r="O11" s="51">
        <v>50000</v>
      </c>
      <c r="P11" s="51">
        <v>50000</v>
      </c>
      <c r="Q11" s="51">
        <v>50000</v>
      </c>
    </row>
    <row r="12" spans="1:17" s="30" customFormat="1" ht="16.5" customHeight="1" x14ac:dyDescent="0.25">
      <c r="A12" s="446" t="s">
        <v>189</v>
      </c>
      <c r="B12" s="446" t="s">
        <v>190</v>
      </c>
      <c r="C12" s="446"/>
      <c r="D12" s="447">
        <v>2500</v>
      </c>
      <c r="E12" s="446">
        <v>200</v>
      </c>
      <c r="F12" s="448">
        <v>500000</v>
      </c>
      <c r="G12" s="446">
        <v>2211399</v>
      </c>
      <c r="H12" s="436" t="s">
        <v>2719</v>
      </c>
      <c r="I12" s="445" t="s">
        <v>2512</v>
      </c>
      <c r="J12" s="437">
        <v>1</v>
      </c>
      <c r="K12" s="437">
        <v>0</v>
      </c>
      <c r="L12" s="437">
        <v>0</v>
      </c>
      <c r="M12" s="437">
        <v>0</v>
      </c>
      <c r="N12" s="449">
        <v>50</v>
      </c>
      <c r="O12" s="449">
        <v>50</v>
      </c>
      <c r="P12" s="450">
        <v>50</v>
      </c>
      <c r="Q12" s="448">
        <v>50</v>
      </c>
    </row>
    <row r="13" spans="1:17" s="30" customFormat="1" ht="21" customHeight="1" x14ac:dyDescent="0.25">
      <c r="A13" s="446" t="s">
        <v>61</v>
      </c>
      <c r="B13" s="451" t="s">
        <v>62</v>
      </c>
      <c r="C13" s="446"/>
      <c r="D13" s="448">
        <v>600000</v>
      </c>
      <c r="E13" s="446">
        <v>0</v>
      </c>
      <c r="F13" s="446">
        <v>0</v>
      </c>
      <c r="G13" s="446">
        <v>2211399</v>
      </c>
      <c r="H13" s="436" t="s">
        <v>2719</v>
      </c>
      <c r="I13" s="445" t="s">
        <v>2512</v>
      </c>
      <c r="J13" s="437">
        <v>1</v>
      </c>
      <c r="K13" s="437">
        <v>0</v>
      </c>
      <c r="L13" s="437">
        <v>0</v>
      </c>
      <c r="M13" s="437">
        <v>0</v>
      </c>
      <c r="N13" s="449">
        <v>125000</v>
      </c>
      <c r="O13" s="449">
        <v>125000</v>
      </c>
      <c r="P13" s="450">
        <v>250000</v>
      </c>
      <c r="Q13" s="448">
        <v>100000</v>
      </c>
    </row>
    <row r="14" spans="1:17" s="30" customFormat="1" ht="22.5" customHeight="1" x14ac:dyDescent="0.25">
      <c r="A14" s="446" t="s">
        <v>63</v>
      </c>
      <c r="B14" s="446" t="s">
        <v>64</v>
      </c>
      <c r="C14" s="446"/>
      <c r="D14" s="448">
        <v>500000</v>
      </c>
      <c r="E14" s="446">
        <v>0</v>
      </c>
      <c r="F14" s="446">
        <v>0</v>
      </c>
      <c r="G14" s="446">
        <v>2211399</v>
      </c>
      <c r="H14" s="436" t="s">
        <v>2719</v>
      </c>
      <c r="I14" s="445" t="s">
        <v>2512</v>
      </c>
      <c r="J14" s="437">
        <v>1</v>
      </c>
      <c r="K14" s="437">
        <v>0</v>
      </c>
      <c r="L14" s="437">
        <v>0</v>
      </c>
      <c r="M14" s="437">
        <v>0</v>
      </c>
      <c r="N14" s="449">
        <v>125000</v>
      </c>
      <c r="O14" s="449">
        <v>125000</v>
      </c>
      <c r="P14" s="450">
        <v>125000</v>
      </c>
      <c r="Q14" s="448">
        <v>125000</v>
      </c>
    </row>
    <row r="15" spans="1:17" s="30" customFormat="1" ht="15" customHeight="1" x14ac:dyDescent="0.25">
      <c r="A15" s="446" t="s">
        <v>191</v>
      </c>
      <c r="B15" s="451" t="s">
        <v>192</v>
      </c>
      <c r="C15" s="446"/>
      <c r="D15" s="448">
        <v>400000</v>
      </c>
      <c r="E15" s="446">
        <v>0</v>
      </c>
      <c r="F15" s="446">
        <v>0</v>
      </c>
      <c r="G15" s="446">
        <v>2211399</v>
      </c>
      <c r="H15" s="436" t="s">
        <v>2719</v>
      </c>
      <c r="I15" s="445" t="s">
        <v>2512</v>
      </c>
      <c r="J15" s="437">
        <v>1</v>
      </c>
      <c r="K15" s="437">
        <v>0</v>
      </c>
      <c r="L15" s="437">
        <v>0</v>
      </c>
      <c r="M15" s="437">
        <v>0</v>
      </c>
      <c r="N15" s="449">
        <v>100000</v>
      </c>
      <c r="O15" s="449">
        <v>100000</v>
      </c>
      <c r="P15" s="450">
        <v>100000</v>
      </c>
      <c r="Q15" s="448">
        <v>100000</v>
      </c>
    </row>
    <row r="16" spans="1:17" s="30" customFormat="1" ht="16.5" customHeight="1" x14ac:dyDescent="0.25">
      <c r="A16" s="446" t="s">
        <v>193</v>
      </c>
      <c r="B16" s="446" t="s">
        <v>194</v>
      </c>
      <c r="C16" s="446" t="s">
        <v>2720</v>
      </c>
      <c r="D16" s="448">
        <v>700</v>
      </c>
      <c r="E16" s="446">
        <v>1000</v>
      </c>
      <c r="F16" s="448">
        <v>700000</v>
      </c>
      <c r="G16" s="446">
        <v>2211399</v>
      </c>
      <c r="H16" s="436" t="s">
        <v>2719</v>
      </c>
      <c r="I16" s="445" t="s">
        <v>2512</v>
      </c>
      <c r="J16" s="437">
        <v>1</v>
      </c>
      <c r="K16" s="437">
        <v>0</v>
      </c>
      <c r="L16" s="437">
        <v>0</v>
      </c>
      <c r="M16" s="437">
        <v>0</v>
      </c>
      <c r="N16" s="449">
        <v>200</v>
      </c>
      <c r="O16" s="449">
        <v>200</v>
      </c>
      <c r="P16" s="450">
        <v>300</v>
      </c>
      <c r="Q16" s="448">
        <v>300</v>
      </c>
    </row>
    <row r="17" spans="1:17" s="30" customFormat="1" ht="15" customHeight="1" x14ac:dyDescent="0.25">
      <c r="A17" s="446" t="s">
        <v>75</v>
      </c>
      <c r="B17" s="452" t="s">
        <v>76</v>
      </c>
      <c r="C17" s="446" t="s">
        <v>2721</v>
      </c>
      <c r="D17" s="448">
        <v>800</v>
      </c>
      <c r="E17" s="446">
        <v>800</v>
      </c>
      <c r="F17" s="448">
        <v>500000</v>
      </c>
      <c r="G17" s="446">
        <v>2211399</v>
      </c>
      <c r="H17" s="436" t="s">
        <v>2719</v>
      </c>
      <c r="I17" s="445" t="s">
        <v>2512</v>
      </c>
      <c r="J17" s="437">
        <v>1</v>
      </c>
      <c r="K17" s="437">
        <v>0</v>
      </c>
      <c r="L17" s="437">
        <v>0</v>
      </c>
      <c r="M17" s="437">
        <v>0</v>
      </c>
      <c r="N17" s="449">
        <v>100</v>
      </c>
      <c r="O17" s="449">
        <v>300</v>
      </c>
      <c r="P17" s="450">
        <v>300</v>
      </c>
      <c r="Q17" s="448">
        <v>100</v>
      </c>
    </row>
    <row r="18" spans="1:17" s="30" customFormat="1" ht="17.25" customHeight="1" x14ac:dyDescent="0.25">
      <c r="A18" s="446" t="s">
        <v>195</v>
      </c>
      <c r="B18" s="446" t="s">
        <v>196</v>
      </c>
      <c r="C18" s="446"/>
      <c r="D18" s="448">
        <v>800</v>
      </c>
      <c r="E18" s="446">
        <v>800</v>
      </c>
      <c r="F18" s="448">
        <v>500000</v>
      </c>
      <c r="G18" s="446">
        <v>2211399</v>
      </c>
      <c r="H18" s="436" t="s">
        <v>2719</v>
      </c>
      <c r="I18" s="445" t="s">
        <v>2512</v>
      </c>
      <c r="J18" s="437">
        <v>1</v>
      </c>
      <c r="K18" s="437">
        <v>0</v>
      </c>
      <c r="L18" s="437">
        <v>0</v>
      </c>
      <c r="M18" s="437">
        <v>0</v>
      </c>
      <c r="N18" s="449">
        <v>100</v>
      </c>
      <c r="O18" s="449">
        <v>300</v>
      </c>
      <c r="P18" s="450">
        <v>300</v>
      </c>
      <c r="Q18" s="448">
        <v>100</v>
      </c>
    </row>
    <row r="19" spans="1:17" s="30" customFormat="1" ht="18" customHeight="1" x14ac:dyDescent="0.25">
      <c r="A19" s="446" t="s">
        <v>1767</v>
      </c>
      <c r="B19" s="446" t="s">
        <v>1768</v>
      </c>
      <c r="C19" s="446"/>
      <c r="D19" s="448">
        <v>300000</v>
      </c>
      <c r="E19" s="446">
        <v>0</v>
      </c>
      <c r="F19" s="30">
        <v>0</v>
      </c>
      <c r="G19" s="446">
        <v>2211399</v>
      </c>
      <c r="H19" s="436" t="s">
        <v>2719</v>
      </c>
      <c r="I19" s="445" t="s">
        <v>2512</v>
      </c>
      <c r="J19" s="437">
        <v>1</v>
      </c>
      <c r="K19" s="437">
        <v>0</v>
      </c>
      <c r="L19" s="437">
        <v>0</v>
      </c>
      <c r="M19" s="437">
        <v>0</v>
      </c>
      <c r="N19" s="449">
        <v>100000</v>
      </c>
      <c r="O19" s="449"/>
      <c r="P19" s="450">
        <v>100000</v>
      </c>
      <c r="Q19" s="448">
        <v>100000</v>
      </c>
    </row>
    <row r="20" spans="1:17" s="30" customFormat="1" ht="19.5" customHeight="1" x14ac:dyDescent="0.25">
      <c r="A20" s="446" t="s">
        <v>1769</v>
      </c>
      <c r="B20" s="446" t="s">
        <v>1770</v>
      </c>
      <c r="C20" s="446"/>
      <c r="D20" s="448">
        <v>1000000</v>
      </c>
      <c r="E20" s="446">
        <v>0</v>
      </c>
      <c r="F20" s="446">
        <v>0</v>
      </c>
      <c r="G20" s="446">
        <v>2211399</v>
      </c>
      <c r="H20" s="436" t="s">
        <v>2719</v>
      </c>
      <c r="I20" s="445" t="s">
        <v>2512</v>
      </c>
      <c r="J20" s="437">
        <v>1</v>
      </c>
      <c r="K20" s="437">
        <v>0</v>
      </c>
      <c r="L20" s="437">
        <v>0</v>
      </c>
      <c r="M20" s="437">
        <v>0</v>
      </c>
      <c r="N20" s="449">
        <v>250000</v>
      </c>
      <c r="O20" s="449">
        <v>250000</v>
      </c>
      <c r="P20" s="450">
        <v>250000</v>
      </c>
      <c r="Q20" s="448">
        <v>250000</v>
      </c>
    </row>
    <row r="21" spans="1:17" s="30" customFormat="1" x14ac:dyDescent="0.25">
      <c r="A21" s="444" t="s">
        <v>943</v>
      </c>
      <c r="B21" s="444" t="s">
        <v>944</v>
      </c>
      <c r="C21" s="10" t="s">
        <v>233</v>
      </c>
      <c r="D21" s="10">
        <v>1000</v>
      </c>
      <c r="E21" s="453">
        <v>50</v>
      </c>
      <c r="F21" s="51">
        <v>50000</v>
      </c>
      <c r="G21" s="10">
        <v>2211101</v>
      </c>
      <c r="H21" s="436" t="s">
        <v>2722</v>
      </c>
      <c r="I21" s="445" t="s">
        <v>2512</v>
      </c>
      <c r="J21" s="437">
        <v>1</v>
      </c>
      <c r="K21" s="437">
        <v>0</v>
      </c>
      <c r="L21" s="437">
        <v>0</v>
      </c>
      <c r="M21" s="437">
        <v>0</v>
      </c>
      <c r="N21" s="51">
        <v>20</v>
      </c>
      <c r="O21" s="51">
        <v>15</v>
      </c>
      <c r="P21" s="51">
        <v>10</v>
      </c>
      <c r="Q21" s="51">
        <v>5</v>
      </c>
    </row>
    <row r="22" spans="1:17" s="30" customFormat="1" x14ac:dyDescent="0.25">
      <c r="A22" s="444" t="s">
        <v>1771</v>
      </c>
      <c r="B22" s="444" t="s">
        <v>1772</v>
      </c>
      <c r="C22" s="10" t="s">
        <v>226</v>
      </c>
      <c r="D22" s="448">
        <v>5000</v>
      </c>
      <c r="E22" s="10">
        <v>7</v>
      </c>
      <c r="F22" s="51">
        <v>35000</v>
      </c>
      <c r="G22" s="10">
        <v>2211101</v>
      </c>
      <c r="H22" s="436" t="s">
        <v>2722</v>
      </c>
      <c r="I22" s="445" t="s">
        <v>2512</v>
      </c>
      <c r="J22" s="437">
        <v>1</v>
      </c>
      <c r="K22" s="437">
        <v>0</v>
      </c>
      <c r="L22" s="437">
        <v>0</v>
      </c>
      <c r="M22" s="437">
        <v>0</v>
      </c>
      <c r="N22" s="51">
        <v>4</v>
      </c>
      <c r="O22" s="51">
        <v>2</v>
      </c>
      <c r="P22" s="51">
        <v>1</v>
      </c>
      <c r="Q22" s="51">
        <v>0</v>
      </c>
    </row>
    <row r="23" spans="1:17" s="30" customFormat="1" x14ac:dyDescent="0.25">
      <c r="A23" s="444" t="s">
        <v>1773</v>
      </c>
      <c r="B23" s="444" t="s">
        <v>1774</v>
      </c>
      <c r="C23" s="10" t="s">
        <v>226</v>
      </c>
      <c r="D23" s="448">
        <v>600</v>
      </c>
      <c r="E23" s="10">
        <v>84</v>
      </c>
      <c r="F23" s="51">
        <v>50000</v>
      </c>
      <c r="G23" s="10">
        <v>2211101</v>
      </c>
      <c r="H23" s="436" t="s">
        <v>2722</v>
      </c>
      <c r="I23" s="445" t="s">
        <v>2512</v>
      </c>
      <c r="J23" s="437">
        <v>1</v>
      </c>
      <c r="K23" s="437">
        <v>0</v>
      </c>
      <c r="L23" s="437">
        <v>0</v>
      </c>
      <c r="M23" s="437">
        <v>0</v>
      </c>
      <c r="N23" s="51">
        <v>21</v>
      </c>
      <c r="O23" s="51">
        <v>21</v>
      </c>
      <c r="P23" s="51">
        <v>21</v>
      </c>
      <c r="Q23" s="51">
        <v>21</v>
      </c>
    </row>
    <row r="24" spans="1:17" s="30" customFormat="1" x14ac:dyDescent="0.25">
      <c r="A24" s="444" t="s">
        <v>124</v>
      </c>
      <c r="B24" s="444" t="s">
        <v>125</v>
      </c>
      <c r="C24" s="10" t="s">
        <v>233</v>
      </c>
      <c r="D24" s="448">
        <v>200</v>
      </c>
      <c r="E24" s="10">
        <v>245</v>
      </c>
      <c r="F24" s="51">
        <v>49000</v>
      </c>
      <c r="G24" s="10">
        <v>2211101</v>
      </c>
      <c r="H24" s="436" t="s">
        <v>2722</v>
      </c>
      <c r="I24" s="445" t="s">
        <v>2512</v>
      </c>
      <c r="J24" s="437">
        <v>1</v>
      </c>
      <c r="K24" s="437">
        <v>0</v>
      </c>
      <c r="L24" s="437">
        <v>0</v>
      </c>
      <c r="M24" s="437">
        <v>0</v>
      </c>
      <c r="N24" s="51">
        <v>61.25</v>
      </c>
      <c r="O24" s="51">
        <v>61.25</v>
      </c>
      <c r="P24" s="51">
        <v>61.25</v>
      </c>
      <c r="Q24" s="51">
        <v>61.25</v>
      </c>
    </row>
    <row r="25" spans="1:17" s="30" customFormat="1" x14ac:dyDescent="0.25">
      <c r="A25" s="444" t="s">
        <v>963</v>
      </c>
      <c r="B25" s="444" t="s">
        <v>1187</v>
      </c>
      <c r="C25" s="10" t="s">
        <v>233</v>
      </c>
      <c r="D25" s="448">
        <v>25</v>
      </c>
      <c r="E25" s="10">
        <v>200</v>
      </c>
      <c r="F25" s="51">
        <v>5000</v>
      </c>
      <c r="G25" s="10">
        <v>2211101</v>
      </c>
      <c r="H25" s="436" t="s">
        <v>2722</v>
      </c>
      <c r="I25" s="445" t="s">
        <v>2512</v>
      </c>
      <c r="J25" s="437">
        <v>1</v>
      </c>
      <c r="K25" s="437">
        <v>0</v>
      </c>
      <c r="L25" s="437">
        <v>0</v>
      </c>
      <c r="M25" s="437">
        <v>0</v>
      </c>
      <c r="N25" s="51">
        <v>50</v>
      </c>
      <c r="O25" s="51">
        <v>50</v>
      </c>
      <c r="P25" s="51">
        <v>50</v>
      </c>
      <c r="Q25" s="51">
        <v>50</v>
      </c>
    </row>
    <row r="26" spans="1:17" s="30" customFormat="1" x14ac:dyDescent="0.25">
      <c r="A26" s="452" t="s">
        <v>86</v>
      </c>
      <c r="B26" s="444" t="s">
        <v>1775</v>
      </c>
      <c r="C26" s="10"/>
      <c r="D26" s="448">
        <v>150</v>
      </c>
      <c r="E26" s="10">
        <v>100</v>
      </c>
      <c r="F26" s="51">
        <v>15000</v>
      </c>
      <c r="G26" s="10">
        <v>2211101</v>
      </c>
      <c r="H26" s="436" t="s">
        <v>2723</v>
      </c>
      <c r="I26" s="445" t="s">
        <v>2512</v>
      </c>
      <c r="J26" s="437">
        <v>1</v>
      </c>
      <c r="K26" s="437">
        <v>0</v>
      </c>
      <c r="L26" s="437">
        <v>0</v>
      </c>
      <c r="M26" s="437">
        <v>0</v>
      </c>
      <c r="N26" s="51">
        <v>25</v>
      </c>
      <c r="O26" s="51">
        <v>25</v>
      </c>
      <c r="P26" s="51">
        <v>25</v>
      </c>
      <c r="Q26" s="51">
        <v>25</v>
      </c>
    </row>
    <row r="27" spans="1:17" s="30" customFormat="1" x14ac:dyDescent="0.25">
      <c r="A27" s="444" t="s">
        <v>118</v>
      </c>
      <c r="B27" s="444" t="s">
        <v>119</v>
      </c>
      <c r="C27" s="10" t="s">
        <v>233</v>
      </c>
      <c r="D27" s="448">
        <v>200</v>
      </c>
      <c r="E27" s="10">
        <v>25</v>
      </c>
      <c r="F27" s="51">
        <v>5000</v>
      </c>
      <c r="G27" s="10">
        <v>2211101</v>
      </c>
      <c r="H27" s="436" t="s">
        <v>2722</v>
      </c>
      <c r="I27" s="445" t="s">
        <v>2512</v>
      </c>
      <c r="J27" s="437">
        <v>1</v>
      </c>
      <c r="K27" s="437">
        <v>0</v>
      </c>
      <c r="L27" s="437">
        <v>0</v>
      </c>
      <c r="M27" s="437">
        <v>0</v>
      </c>
      <c r="N27" s="51">
        <v>6.25</v>
      </c>
      <c r="O27" s="51">
        <v>6.25</v>
      </c>
      <c r="P27" s="51">
        <v>6.25</v>
      </c>
      <c r="Q27" s="51">
        <v>6.25</v>
      </c>
    </row>
    <row r="28" spans="1:17" s="30" customFormat="1" x14ac:dyDescent="0.25">
      <c r="A28" s="444" t="s">
        <v>1776</v>
      </c>
      <c r="B28" s="444" t="s">
        <v>1777</v>
      </c>
      <c r="C28" s="10"/>
      <c r="D28" s="448">
        <v>20</v>
      </c>
      <c r="E28" s="10">
        <v>225</v>
      </c>
      <c r="F28" s="51">
        <v>4500</v>
      </c>
      <c r="G28" s="10">
        <v>2211101</v>
      </c>
      <c r="H28" s="436" t="s">
        <v>2722</v>
      </c>
      <c r="I28" s="445" t="s">
        <v>2512</v>
      </c>
      <c r="J28" s="437">
        <v>1</v>
      </c>
      <c r="K28" s="437">
        <v>0</v>
      </c>
      <c r="L28" s="437">
        <v>0</v>
      </c>
      <c r="M28" s="437">
        <v>0</v>
      </c>
      <c r="N28" s="51">
        <v>56.25</v>
      </c>
      <c r="O28" s="51">
        <v>56.25</v>
      </c>
      <c r="P28" s="51">
        <v>56.25</v>
      </c>
      <c r="Q28" s="51">
        <v>56.25</v>
      </c>
    </row>
    <row r="29" spans="1:17" s="30" customFormat="1" x14ac:dyDescent="0.25">
      <c r="A29" s="444" t="s">
        <v>122</v>
      </c>
      <c r="B29" s="444" t="s">
        <v>123</v>
      </c>
      <c r="C29" s="10" t="s">
        <v>233</v>
      </c>
      <c r="D29" s="51">
        <v>400</v>
      </c>
      <c r="E29" s="10">
        <v>8</v>
      </c>
      <c r="F29" s="10">
        <v>3000</v>
      </c>
      <c r="G29" s="10">
        <v>2211101</v>
      </c>
      <c r="H29" s="436" t="s">
        <v>2722</v>
      </c>
      <c r="I29" s="445" t="s">
        <v>2512</v>
      </c>
      <c r="J29" s="437">
        <v>1</v>
      </c>
      <c r="K29" s="437">
        <v>0</v>
      </c>
      <c r="L29" s="437">
        <v>0</v>
      </c>
      <c r="M29" s="437">
        <v>0</v>
      </c>
      <c r="N29" s="51">
        <v>2</v>
      </c>
      <c r="O29" s="51">
        <v>2</v>
      </c>
      <c r="P29" s="51">
        <v>2</v>
      </c>
      <c r="Q29" s="51">
        <v>2</v>
      </c>
    </row>
    <row r="30" spans="1:17" s="30" customFormat="1" x14ac:dyDescent="0.25">
      <c r="A30" s="444" t="s">
        <v>1778</v>
      </c>
      <c r="B30" s="444" t="s">
        <v>1779</v>
      </c>
      <c r="C30" s="10"/>
      <c r="D30" s="51">
        <v>500</v>
      </c>
      <c r="E30" s="10">
        <v>3</v>
      </c>
      <c r="F30" s="10">
        <v>1500</v>
      </c>
      <c r="G30" s="10">
        <v>2211101</v>
      </c>
      <c r="H30" s="436" t="s">
        <v>2723</v>
      </c>
      <c r="I30" s="445" t="s">
        <v>2512</v>
      </c>
      <c r="J30" s="437">
        <v>1</v>
      </c>
      <c r="K30" s="437">
        <v>0</v>
      </c>
      <c r="L30" s="437">
        <v>0</v>
      </c>
      <c r="M30" s="437">
        <v>0</v>
      </c>
      <c r="N30" s="51">
        <v>0.75</v>
      </c>
      <c r="O30" s="51">
        <v>0.75</v>
      </c>
      <c r="P30" s="51">
        <v>0.75</v>
      </c>
      <c r="Q30" s="51">
        <v>0</v>
      </c>
    </row>
    <row r="31" spans="1:17" s="30" customFormat="1" x14ac:dyDescent="0.25">
      <c r="A31" s="444" t="s">
        <v>1780</v>
      </c>
      <c r="B31" s="444" t="s">
        <v>1781</v>
      </c>
      <c r="C31" s="10" t="s">
        <v>233</v>
      </c>
      <c r="D31" s="51">
        <v>500</v>
      </c>
      <c r="E31" s="10">
        <v>4</v>
      </c>
      <c r="F31" s="10">
        <v>2000</v>
      </c>
      <c r="G31" s="10">
        <v>2211101</v>
      </c>
      <c r="H31" s="436" t="s">
        <v>2724</v>
      </c>
      <c r="I31" s="445" t="s">
        <v>2512</v>
      </c>
      <c r="J31" s="437">
        <v>1</v>
      </c>
      <c r="K31" s="437">
        <v>0</v>
      </c>
      <c r="L31" s="437">
        <v>0</v>
      </c>
      <c r="M31" s="437">
        <v>0</v>
      </c>
      <c r="N31" s="51">
        <v>1</v>
      </c>
      <c r="O31" s="51">
        <v>1</v>
      </c>
      <c r="P31" s="51">
        <v>1</v>
      </c>
      <c r="Q31" s="51">
        <v>1</v>
      </c>
    </row>
    <row r="32" spans="1:17" s="30" customFormat="1" x14ac:dyDescent="0.25">
      <c r="A32" s="444" t="s">
        <v>1180</v>
      </c>
      <c r="B32" s="444" t="s">
        <v>1181</v>
      </c>
      <c r="C32" s="10"/>
      <c r="D32" s="51">
        <v>120</v>
      </c>
      <c r="E32" s="10">
        <v>10</v>
      </c>
      <c r="F32" s="10">
        <v>1200</v>
      </c>
      <c r="G32" s="10">
        <v>2211101</v>
      </c>
      <c r="H32" s="436" t="s">
        <v>2722</v>
      </c>
      <c r="I32" s="445" t="s">
        <v>2512</v>
      </c>
      <c r="J32" s="437">
        <v>1</v>
      </c>
      <c r="K32" s="437">
        <v>0</v>
      </c>
      <c r="L32" s="437">
        <v>0</v>
      </c>
      <c r="M32" s="437">
        <v>0</v>
      </c>
      <c r="N32" s="51">
        <v>4</v>
      </c>
      <c r="O32" s="51">
        <v>2</v>
      </c>
      <c r="P32" s="51">
        <v>2</v>
      </c>
      <c r="Q32" s="51">
        <v>2</v>
      </c>
    </row>
    <row r="33" spans="1:17" s="30" customFormat="1" x14ac:dyDescent="0.25">
      <c r="A33" s="444" t="s">
        <v>1524</v>
      </c>
      <c r="B33" s="444" t="s">
        <v>1782</v>
      </c>
      <c r="C33" s="10"/>
      <c r="D33" s="51">
        <v>800</v>
      </c>
      <c r="E33" s="10">
        <v>6</v>
      </c>
      <c r="F33" s="10">
        <v>5000</v>
      </c>
      <c r="G33" s="10">
        <v>2211101</v>
      </c>
      <c r="H33" s="436" t="s">
        <v>2722</v>
      </c>
      <c r="I33" s="445" t="s">
        <v>2512</v>
      </c>
      <c r="J33" s="437">
        <v>1</v>
      </c>
      <c r="K33" s="437">
        <v>0</v>
      </c>
      <c r="L33" s="437">
        <v>0</v>
      </c>
      <c r="M33" s="437">
        <v>0</v>
      </c>
      <c r="N33" s="51">
        <v>1.5</v>
      </c>
      <c r="O33" s="51">
        <v>1.5</v>
      </c>
      <c r="P33" s="51">
        <v>1.5</v>
      </c>
      <c r="Q33" s="51">
        <v>0</v>
      </c>
    </row>
    <row r="34" spans="1:17" s="30" customFormat="1" x14ac:dyDescent="0.25">
      <c r="A34" s="444" t="s">
        <v>1783</v>
      </c>
      <c r="B34" s="444" t="s">
        <v>1784</v>
      </c>
      <c r="C34" s="10"/>
      <c r="D34" s="51">
        <v>1000</v>
      </c>
      <c r="E34" s="10">
        <v>6</v>
      </c>
      <c r="F34" s="10">
        <v>6000</v>
      </c>
      <c r="G34" s="10">
        <v>2211101</v>
      </c>
      <c r="H34" s="436" t="s">
        <v>2722</v>
      </c>
      <c r="I34" s="445" t="s">
        <v>2512</v>
      </c>
      <c r="J34" s="437">
        <v>1</v>
      </c>
      <c r="K34" s="437">
        <v>0</v>
      </c>
      <c r="L34" s="437">
        <v>0</v>
      </c>
      <c r="M34" s="437">
        <v>0</v>
      </c>
      <c r="N34" s="51">
        <v>1.5</v>
      </c>
      <c r="O34" s="51">
        <v>1.5</v>
      </c>
      <c r="P34" s="51">
        <v>1.5</v>
      </c>
      <c r="Q34" s="51">
        <v>0</v>
      </c>
    </row>
    <row r="35" spans="1:17" s="30" customFormat="1" x14ac:dyDescent="0.25">
      <c r="A35" s="444" t="s">
        <v>1785</v>
      </c>
      <c r="B35" s="444" t="s">
        <v>1786</v>
      </c>
      <c r="C35" s="10" t="s">
        <v>233</v>
      </c>
      <c r="D35" s="51">
        <v>200</v>
      </c>
      <c r="E35" s="10">
        <v>9</v>
      </c>
      <c r="F35" s="10">
        <v>1800</v>
      </c>
      <c r="G35" s="10">
        <v>2211101</v>
      </c>
      <c r="H35" s="436" t="s">
        <v>2722</v>
      </c>
      <c r="I35" s="445" t="s">
        <v>2512</v>
      </c>
      <c r="J35" s="437">
        <v>1</v>
      </c>
      <c r="K35" s="437">
        <v>0</v>
      </c>
      <c r="L35" s="437">
        <v>0</v>
      </c>
      <c r="M35" s="437">
        <v>0</v>
      </c>
      <c r="N35" s="51">
        <v>2.25</v>
      </c>
      <c r="O35" s="51">
        <v>2.25</v>
      </c>
      <c r="P35" s="51">
        <v>2.25</v>
      </c>
      <c r="Q35" s="51">
        <v>1</v>
      </c>
    </row>
    <row r="36" spans="1:17" s="30" customFormat="1" x14ac:dyDescent="0.25">
      <c r="A36" s="444" t="s">
        <v>1166</v>
      </c>
      <c r="B36" s="444" t="s">
        <v>1787</v>
      </c>
      <c r="C36" s="10"/>
      <c r="D36" s="51">
        <v>350</v>
      </c>
      <c r="E36" s="10">
        <v>14</v>
      </c>
      <c r="F36" s="10">
        <v>5000</v>
      </c>
      <c r="G36" s="10">
        <v>2211101</v>
      </c>
      <c r="H36" s="436" t="s">
        <v>2722</v>
      </c>
      <c r="I36" s="445" t="s">
        <v>2512</v>
      </c>
      <c r="J36" s="437">
        <v>1</v>
      </c>
      <c r="K36" s="437">
        <v>0</v>
      </c>
      <c r="L36" s="437">
        <v>0</v>
      </c>
      <c r="M36" s="437">
        <v>0</v>
      </c>
      <c r="N36" s="51">
        <v>3.5</v>
      </c>
      <c r="O36" s="51">
        <v>3.5</v>
      </c>
      <c r="P36" s="51">
        <v>3.5</v>
      </c>
      <c r="Q36" s="51">
        <v>2</v>
      </c>
    </row>
    <row r="37" spans="1:17" s="30" customFormat="1" x14ac:dyDescent="0.25">
      <c r="A37" s="444" t="s">
        <v>1788</v>
      </c>
      <c r="B37" s="444" t="s">
        <v>1789</v>
      </c>
      <c r="C37" s="10"/>
      <c r="D37" s="51">
        <v>5</v>
      </c>
      <c r="E37" s="10">
        <v>600</v>
      </c>
      <c r="F37" s="10">
        <v>3000</v>
      </c>
      <c r="G37" s="10">
        <v>2211101</v>
      </c>
      <c r="H37" s="436" t="s">
        <v>2722</v>
      </c>
      <c r="I37" s="445" t="s">
        <v>2512</v>
      </c>
      <c r="J37" s="437">
        <v>1</v>
      </c>
      <c r="K37" s="437">
        <v>0</v>
      </c>
      <c r="L37" s="437">
        <v>0</v>
      </c>
      <c r="M37" s="437">
        <v>0</v>
      </c>
      <c r="N37" s="51">
        <v>150</v>
      </c>
      <c r="O37" s="51">
        <v>150</v>
      </c>
      <c r="P37" s="51">
        <v>150</v>
      </c>
      <c r="Q37" s="51">
        <v>150</v>
      </c>
    </row>
    <row r="38" spans="1:17" s="30" customFormat="1" x14ac:dyDescent="0.25">
      <c r="A38" s="444" t="s">
        <v>1790</v>
      </c>
      <c r="B38" s="444" t="s">
        <v>1791</v>
      </c>
      <c r="C38" s="10"/>
      <c r="D38" s="51">
        <v>6</v>
      </c>
      <c r="E38" s="10">
        <v>500</v>
      </c>
      <c r="F38" s="10">
        <v>3000</v>
      </c>
      <c r="G38" s="10">
        <v>2211101</v>
      </c>
      <c r="H38" s="436" t="s">
        <v>2722</v>
      </c>
      <c r="I38" s="445" t="s">
        <v>2512</v>
      </c>
      <c r="J38" s="437">
        <v>1</v>
      </c>
      <c r="K38" s="437">
        <v>0</v>
      </c>
      <c r="L38" s="437">
        <v>0</v>
      </c>
      <c r="M38" s="437">
        <v>0</v>
      </c>
      <c r="N38" s="51">
        <v>125</v>
      </c>
      <c r="O38" s="51">
        <v>125</v>
      </c>
      <c r="P38" s="51">
        <v>125</v>
      </c>
      <c r="Q38" s="51">
        <v>125</v>
      </c>
    </row>
    <row r="39" spans="1:17" s="30" customFormat="1" x14ac:dyDescent="0.25">
      <c r="A39" s="444" t="s">
        <v>114</v>
      </c>
      <c r="B39" s="444" t="s">
        <v>1792</v>
      </c>
      <c r="C39" s="10"/>
      <c r="D39" s="51">
        <v>200</v>
      </c>
      <c r="E39" s="10">
        <v>25</v>
      </c>
      <c r="F39" s="10">
        <v>5000</v>
      </c>
      <c r="G39" s="10">
        <v>2211101</v>
      </c>
      <c r="H39" s="436" t="s">
        <v>2722</v>
      </c>
      <c r="I39" s="445" t="s">
        <v>2512</v>
      </c>
      <c r="J39" s="437">
        <v>1</v>
      </c>
      <c r="K39" s="437">
        <v>0</v>
      </c>
      <c r="L39" s="437">
        <v>0</v>
      </c>
      <c r="M39" s="437">
        <v>0</v>
      </c>
      <c r="N39" s="51">
        <v>7</v>
      </c>
      <c r="O39" s="51">
        <v>6</v>
      </c>
      <c r="P39" s="51">
        <v>6</v>
      </c>
      <c r="Q39" s="51">
        <v>6</v>
      </c>
    </row>
    <row r="40" spans="1:17" s="30" customFormat="1" x14ac:dyDescent="0.25">
      <c r="A40" s="444" t="s">
        <v>1793</v>
      </c>
      <c r="B40" s="444" t="s">
        <v>1794</v>
      </c>
      <c r="C40" s="10"/>
      <c r="D40" s="51">
        <v>100</v>
      </c>
      <c r="E40" s="10">
        <v>10</v>
      </c>
      <c r="F40" s="10">
        <v>1000</v>
      </c>
      <c r="G40" s="10">
        <v>2211101</v>
      </c>
      <c r="H40" s="436" t="s">
        <v>2722</v>
      </c>
      <c r="I40" s="445" t="s">
        <v>2512</v>
      </c>
      <c r="J40" s="437">
        <v>1</v>
      </c>
      <c r="K40" s="437">
        <v>0</v>
      </c>
      <c r="L40" s="437">
        <v>0</v>
      </c>
      <c r="M40" s="437">
        <v>0</v>
      </c>
      <c r="N40" s="51">
        <v>2.5</v>
      </c>
      <c r="O40" s="51">
        <v>2.5</v>
      </c>
      <c r="P40" s="51">
        <v>2.5</v>
      </c>
      <c r="Q40" s="51">
        <v>1</v>
      </c>
    </row>
    <row r="41" spans="1:17" s="30" customFormat="1" x14ac:dyDescent="0.25">
      <c r="A41" s="444" t="s">
        <v>1795</v>
      </c>
      <c r="B41" s="10" t="s">
        <v>1796</v>
      </c>
      <c r="C41" s="10" t="s">
        <v>239</v>
      </c>
      <c r="D41" s="51">
        <v>500</v>
      </c>
      <c r="E41" s="10">
        <v>80</v>
      </c>
      <c r="F41" s="10">
        <v>40000</v>
      </c>
      <c r="G41" s="10">
        <v>2211103</v>
      </c>
      <c r="H41" s="436" t="s">
        <v>2725</v>
      </c>
      <c r="I41" s="445" t="s">
        <v>1578</v>
      </c>
      <c r="J41" s="437">
        <v>0</v>
      </c>
      <c r="K41" s="437">
        <v>1</v>
      </c>
      <c r="L41" s="437">
        <v>0</v>
      </c>
      <c r="M41" s="437">
        <v>0</v>
      </c>
      <c r="N41" s="51">
        <v>20</v>
      </c>
      <c r="O41" s="51">
        <v>20</v>
      </c>
      <c r="P41" s="51">
        <v>20</v>
      </c>
      <c r="Q41" s="51">
        <v>20</v>
      </c>
    </row>
    <row r="42" spans="1:17" s="30" customFormat="1" x14ac:dyDescent="0.25">
      <c r="A42" s="444" t="s">
        <v>1797</v>
      </c>
      <c r="B42" s="444" t="s">
        <v>1798</v>
      </c>
      <c r="C42" s="10" t="s">
        <v>239</v>
      </c>
      <c r="D42" s="51">
        <v>200</v>
      </c>
      <c r="E42" s="10">
        <v>15</v>
      </c>
      <c r="F42" s="10">
        <v>3000</v>
      </c>
      <c r="G42" s="10">
        <v>2211103</v>
      </c>
      <c r="H42" s="436" t="s">
        <v>2725</v>
      </c>
      <c r="I42" s="445" t="s">
        <v>1578</v>
      </c>
      <c r="J42" s="437">
        <v>0</v>
      </c>
      <c r="K42" s="437">
        <v>1</v>
      </c>
      <c r="L42" s="437">
        <v>0</v>
      </c>
      <c r="M42" s="437">
        <v>0</v>
      </c>
      <c r="N42" s="51">
        <v>3.75</v>
      </c>
      <c r="O42" s="51">
        <v>3.75</v>
      </c>
      <c r="P42" s="51">
        <v>3.75</v>
      </c>
      <c r="Q42" s="51">
        <v>3</v>
      </c>
    </row>
    <row r="43" spans="1:17" s="30" customFormat="1" x14ac:dyDescent="0.25">
      <c r="A43" s="444" t="s">
        <v>1799</v>
      </c>
      <c r="B43" s="444" t="s">
        <v>1800</v>
      </c>
      <c r="C43" s="10" t="s">
        <v>239</v>
      </c>
      <c r="D43" s="51">
        <v>500</v>
      </c>
      <c r="E43" s="10">
        <v>4</v>
      </c>
      <c r="F43" s="10">
        <v>2000</v>
      </c>
      <c r="G43" s="10">
        <v>2211103</v>
      </c>
      <c r="H43" s="436" t="s">
        <v>2725</v>
      </c>
      <c r="I43" s="445" t="s">
        <v>1578</v>
      </c>
      <c r="J43" s="437">
        <v>0</v>
      </c>
      <c r="K43" s="437">
        <v>1</v>
      </c>
      <c r="L43" s="437">
        <v>0</v>
      </c>
      <c r="M43" s="437">
        <v>0</v>
      </c>
      <c r="N43" s="51">
        <v>1</v>
      </c>
      <c r="O43" s="51">
        <v>1</v>
      </c>
      <c r="P43" s="51">
        <v>1</v>
      </c>
      <c r="Q43" s="51">
        <v>1</v>
      </c>
    </row>
    <row r="44" spans="1:17" s="30" customFormat="1" x14ac:dyDescent="0.25">
      <c r="A44" s="444" t="s">
        <v>1797</v>
      </c>
      <c r="B44" s="444" t="s">
        <v>1801</v>
      </c>
      <c r="C44" s="10" t="s">
        <v>239</v>
      </c>
      <c r="D44" s="454">
        <v>250</v>
      </c>
      <c r="E44" s="10">
        <v>8</v>
      </c>
      <c r="F44" s="10">
        <v>2000</v>
      </c>
      <c r="G44" s="10">
        <v>2211103</v>
      </c>
      <c r="H44" s="436" t="s">
        <v>2725</v>
      </c>
      <c r="I44" s="445" t="s">
        <v>2512</v>
      </c>
      <c r="J44" s="437">
        <v>0</v>
      </c>
      <c r="K44" s="437">
        <v>1</v>
      </c>
      <c r="L44" s="437">
        <v>0</v>
      </c>
      <c r="M44" s="437">
        <v>0</v>
      </c>
      <c r="N44" s="51">
        <v>2</v>
      </c>
      <c r="O44" s="51">
        <v>2</v>
      </c>
      <c r="P44" s="51">
        <v>2</v>
      </c>
      <c r="Q44" s="51">
        <v>2</v>
      </c>
    </row>
    <row r="45" spans="1:17" s="30" customFormat="1" x14ac:dyDescent="0.25">
      <c r="A45" s="444" t="s">
        <v>1726</v>
      </c>
      <c r="B45" s="444" t="s">
        <v>1802</v>
      </c>
      <c r="C45" s="10" t="s">
        <v>1803</v>
      </c>
      <c r="D45" s="51">
        <v>2000</v>
      </c>
      <c r="E45" s="10">
        <v>4</v>
      </c>
      <c r="F45" s="10">
        <v>8000</v>
      </c>
      <c r="G45" s="10">
        <v>2211103</v>
      </c>
      <c r="H45" s="436" t="s">
        <v>2725</v>
      </c>
      <c r="I45" s="445" t="s">
        <v>2512</v>
      </c>
      <c r="J45" s="437">
        <v>0</v>
      </c>
      <c r="K45" s="437">
        <v>1</v>
      </c>
      <c r="L45" s="437">
        <v>0</v>
      </c>
      <c r="M45" s="437">
        <v>0</v>
      </c>
      <c r="N45" s="51">
        <v>1</v>
      </c>
      <c r="O45" s="51">
        <v>1</v>
      </c>
      <c r="P45" s="51">
        <v>1</v>
      </c>
      <c r="Q45" s="51">
        <v>1</v>
      </c>
    </row>
    <row r="46" spans="1:17" s="30" customFormat="1" x14ac:dyDescent="0.25">
      <c r="A46" s="444" t="s">
        <v>1804</v>
      </c>
      <c r="B46" s="444" t="s">
        <v>1805</v>
      </c>
      <c r="C46" s="10" t="s">
        <v>1803</v>
      </c>
      <c r="D46" s="51">
        <v>300</v>
      </c>
      <c r="E46" s="10">
        <v>10</v>
      </c>
      <c r="F46" s="10">
        <v>3000</v>
      </c>
      <c r="G46" s="10">
        <v>2211103</v>
      </c>
      <c r="H46" s="436" t="s">
        <v>2725</v>
      </c>
      <c r="I46" s="445" t="s">
        <v>2512</v>
      </c>
      <c r="J46" s="437">
        <v>0</v>
      </c>
      <c r="K46" s="437">
        <v>1</v>
      </c>
      <c r="L46" s="437">
        <v>0</v>
      </c>
      <c r="M46" s="437">
        <v>0</v>
      </c>
      <c r="N46" s="51">
        <v>2.5</v>
      </c>
      <c r="O46" s="51">
        <v>2.5</v>
      </c>
      <c r="P46" s="51">
        <v>2.5</v>
      </c>
      <c r="Q46" s="51">
        <v>1</v>
      </c>
    </row>
    <row r="47" spans="1:17" s="30" customFormat="1" x14ac:dyDescent="0.25">
      <c r="A47" s="455" t="s">
        <v>1071</v>
      </c>
      <c r="B47" s="24" t="s">
        <v>1727</v>
      </c>
      <c r="C47" s="10" t="s">
        <v>239</v>
      </c>
      <c r="D47" s="51">
        <v>50</v>
      </c>
      <c r="E47" s="10">
        <v>40</v>
      </c>
      <c r="F47" s="10">
        <v>2000</v>
      </c>
      <c r="G47" s="10">
        <v>2211103</v>
      </c>
      <c r="H47" s="436" t="s">
        <v>2725</v>
      </c>
      <c r="I47" s="445" t="s">
        <v>2512</v>
      </c>
      <c r="J47" s="437">
        <v>0</v>
      </c>
      <c r="K47" s="437">
        <v>1</v>
      </c>
      <c r="L47" s="437">
        <v>0</v>
      </c>
      <c r="M47" s="437">
        <v>0</v>
      </c>
      <c r="N47" s="51">
        <v>10</v>
      </c>
      <c r="O47" s="51">
        <v>10</v>
      </c>
      <c r="P47" s="51">
        <v>10</v>
      </c>
      <c r="Q47" s="51">
        <v>10</v>
      </c>
    </row>
    <row r="48" spans="1:17" s="30" customFormat="1" x14ac:dyDescent="0.25">
      <c r="A48" s="444" t="s">
        <v>1806</v>
      </c>
      <c r="B48" s="10" t="s">
        <v>1807</v>
      </c>
      <c r="C48" s="10" t="s">
        <v>2726</v>
      </c>
      <c r="D48" s="51">
        <v>250000</v>
      </c>
      <c r="E48" s="10">
        <v>2</v>
      </c>
      <c r="F48" s="10">
        <v>500000</v>
      </c>
      <c r="G48" s="10">
        <v>2211103</v>
      </c>
      <c r="H48" s="436" t="s">
        <v>2727</v>
      </c>
      <c r="I48" s="445" t="s">
        <v>2512</v>
      </c>
      <c r="J48" s="437">
        <v>0</v>
      </c>
      <c r="K48" s="437">
        <v>1</v>
      </c>
      <c r="L48" s="437">
        <v>0</v>
      </c>
      <c r="M48" s="437">
        <v>0</v>
      </c>
      <c r="N48" s="51">
        <v>0.5</v>
      </c>
      <c r="O48" s="51">
        <v>0.5</v>
      </c>
      <c r="P48" s="51">
        <v>0</v>
      </c>
      <c r="Q48" s="51">
        <v>0</v>
      </c>
    </row>
    <row r="49" spans="1:17" s="30" customFormat="1" x14ac:dyDescent="0.25">
      <c r="A49" s="444" t="s">
        <v>1810</v>
      </c>
      <c r="B49" s="10" t="s">
        <v>1811</v>
      </c>
      <c r="C49" s="10" t="s">
        <v>1808</v>
      </c>
      <c r="D49" s="51">
        <v>50000</v>
      </c>
      <c r="E49" s="10">
        <v>0</v>
      </c>
      <c r="F49" s="10">
        <v>0</v>
      </c>
      <c r="G49" s="10">
        <v>2220202</v>
      </c>
      <c r="H49" s="436" t="s">
        <v>2728</v>
      </c>
      <c r="I49" s="445" t="s">
        <v>2512</v>
      </c>
      <c r="J49" s="437">
        <v>0</v>
      </c>
      <c r="K49" s="437">
        <v>1</v>
      </c>
      <c r="L49" s="437">
        <v>0</v>
      </c>
      <c r="M49" s="437">
        <v>0</v>
      </c>
      <c r="N49" s="51">
        <v>12500</v>
      </c>
      <c r="O49" s="51">
        <v>12500</v>
      </c>
      <c r="P49" s="51">
        <v>12500</v>
      </c>
      <c r="Q49" s="51">
        <v>12500</v>
      </c>
    </row>
    <row r="50" spans="1:17" s="30" customFormat="1" x14ac:dyDescent="0.25">
      <c r="A50" s="444" t="s">
        <v>1812</v>
      </c>
      <c r="B50" s="10" t="s">
        <v>1813</v>
      </c>
      <c r="C50" s="10"/>
      <c r="D50" s="51">
        <v>500</v>
      </c>
      <c r="E50" s="10">
        <v>300</v>
      </c>
      <c r="F50" s="10">
        <v>150000</v>
      </c>
      <c r="G50" s="10">
        <v>2210504</v>
      </c>
      <c r="H50" s="436" t="s">
        <v>2729</v>
      </c>
      <c r="I50" s="456" t="s">
        <v>49</v>
      </c>
      <c r="J50" s="437">
        <v>0</v>
      </c>
      <c r="K50" s="437">
        <v>1</v>
      </c>
      <c r="L50" s="437">
        <v>0</v>
      </c>
      <c r="M50" s="437">
        <v>0</v>
      </c>
      <c r="N50" s="51">
        <v>100</v>
      </c>
      <c r="O50" s="51">
        <v>100</v>
      </c>
      <c r="P50" s="51">
        <v>100</v>
      </c>
      <c r="Q50" s="10">
        <v>0</v>
      </c>
    </row>
    <row r="51" spans="1:17" s="30" customFormat="1" x14ac:dyDescent="0.25">
      <c r="A51" s="444" t="s">
        <v>54</v>
      </c>
      <c r="B51" s="444" t="s">
        <v>55</v>
      </c>
      <c r="C51" s="10"/>
      <c r="D51" s="10">
        <v>0</v>
      </c>
      <c r="E51" s="10"/>
      <c r="F51" s="51">
        <v>500000</v>
      </c>
      <c r="G51" s="10">
        <v>2210504</v>
      </c>
      <c r="H51" s="436" t="s">
        <v>2729</v>
      </c>
      <c r="I51" s="456" t="s">
        <v>2512</v>
      </c>
      <c r="J51" s="437">
        <v>0</v>
      </c>
      <c r="K51" s="437">
        <v>1</v>
      </c>
      <c r="L51" s="437">
        <v>0</v>
      </c>
      <c r="M51" s="437">
        <v>0</v>
      </c>
      <c r="N51" s="51">
        <v>100000</v>
      </c>
      <c r="O51" s="51">
        <v>100000</v>
      </c>
      <c r="P51" s="51">
        <v>200000</v>
      </c>
      <c r="Q51" s="51">
        <v>100000</v>
      </c>
    </row>
    <row r="52" spans="1:17" s="30" customFormat="1" x14ac:dyDescent="0.25">
      <c r="A52" s="444" t="s">
        <v>1567</v>
      </c>
      <c r="B52" s="444" t="s">
        <v>1814</v>
      </c>
      <c r="C52" s="10"/>
      <c r="D52" s="10">
        <v>0</v>
      </c>
      <c r="E52" s="10"/>
      <c r="F52" s="51">
        <v>500000</v>
      </c>
      <c r="G52" s="10">
        <v>2210504</v>
      </c>
      <c r="H52" s="436" t="s">
        <v>2729</v>
      </c>
      <c r="I52" s="456" t="s">
        <v>49</v>
      </c>
      <c r="J52" s="437">
        <v>0</v>
      </c>
      <c r="K52" s="437">
        <v>1</v>
      </c>
      <c r="L52" s="437">
        <v>0</v>
      </c>
      <c r="M52" s="437">
        <v>0</v>
      </c>
      <c r="N52" s="51">
        <v>100000</v>
      </c>
      <c r="O52" s="51">
        <v>100000</v>
      </c>
      <c r="P52" s="51">
        <v>200000</v>
      </c>
      <c r="Q52" s="51">
        <v>100000</v>
      </c>
    </row>
    <row r="53" spans="1:17" s="30" customFormat="1" x14ac:dyDescent="0.25">
      <c r="A53" s="444" t="s">
        <v>955</v>
      </c>
      <c r="B53" s="444" t="s">
        <v>956</v>
      </c>
      <c r="C53" s="10"/>
      <c r="D53" s="10">
        <v>0</v>
      </c>
      <c r="E53" s="10"/>
      <c r="F53" s="51">
        <v>500000</v>
      </c>
      <c r="G53" s="10">
        <v>2210504</v>
      </c>
      <c r="H53" s="436" t="s">
        <v>2729</v>
      </c>
      <c r="I53" s="456" t="s">
        <v>49</v>
      </c>
      <c r="J53" s="437">
        <v>0</v>
      </c>
      <c r="K53" s="437">
        <v>1</v>
      </c>
      <c r="L53" s="437">
        <v>0</v>
      </c>
      <c r="M53" s="437">
        <v>0</v>
      </c>
      <c r="N53" s="51">
        <v>100000</v>
      </c>
      <c r="O53" s="51">
        <v>100000</v>
      </c>
      <c r="P53" s="51">
        <v>200000</v>
      </c>
      <c r="Q53" s="51">
        <v>100000</v>
      </c>
    </row>
    <row r="54" spans="1:17" s="458" customFormat="1" x14ac:dyDescent="0.25">
      <c r="A54" s="444" t="s">
        <v>1815</v>
      </c>
      <c r="B54" s="444" t="s">
        <v>1816</v>
      </c>
      <c r="C54" s="10"/>
      <c r="D54" s="10">
        <v>0</v>
      </c>
      <c r="E54" s="10"/>
      <c r="F54" s="457">
        <v>10000000</v>
      </c>
      <c r="G54" s="10">
        <v>2640101</v>
      </c>
      <c r="H54" s="436" t="s">
        <v>2730</v>
      </c>
      <c r="I54" s="456" t="s">
        <v>49</v>
      </c>
      <c r="J54" s="437">
        <v>0</v>
      </c>
      <c r="K54" s="437">
        <v>1</v>
      </c>
      <c r="L54" s="437">
        <v>0</v>
      </c>
      <c r="M54" s="437">
        <v>0</v>
      </c>
      <c r="N54" s="51">
        <v>5000000</v>
      </c>
      <c r="O54" s="10"/>
      <c r="P54" s="51">
        <v>5000000</v>
      </c>
      <c r="Q54" s="10">
        <v>0</v>
      </c>
    </row>
    <row r="55" spans="1:17" s="459" customFormat="1" x14ac:dyDescent="0.25">
      <c r="A55" s="444" t="s">
        <v>1817</v>
      </c>
      <c r="B55" s="10" t="s">
        <v>1818</v>
      </c>
      <c r="C55" s="10"/>
      <c r="D55" s="459">
        <v>0</v>
      </c>
      <c r="E55" s="10"/>
      <c r="F55" s="51">
        <v>30000000</v>
      </c>
      <c r="G55" s="10">
        <v>3110202</v>
      </c>
      <c r="H55" s="436" t="s">
        <v>2731</v>
      </c>
      <c r="I55" s="456" t="s">
        <v>49</v>
      </c>
      <c r="J55" s="437">
        <v>0</v>
      </c>
      <c r="K55" s="437">
        <v>1</v>
      </c>
      <c r="L55" s="437">
        <v>0</v>
      </c>
      <c r="M55" s="437">
        <v>0</v>
      </c>
      <c r="N55" s="51">
        <v>10000000</v>
      </c>
      <c r="O55" s="10"/>
      <c r="P55" s="51">
        <v>10000000</v>
      </c>
      <c r="Q55" s="51">
        <v>10000000</v>
      </c>
    </row>
    <row r="56" spans="1:17" s="459" customFormat="1" x14ac:dyDescent="0.25">
      <c r="A56" s="444" t="s">
        <v>1819</v>
      </c>
      <c r="B56" s="10" t="s">
        <v>1820</v>
      </c>
      <c r="C56" s="10"/>
      <c r="D56" s="51">
        <v>0</v>
      </c>
      <c r="E56" s="10"/>
      <c r="F56" s="10">
        <v>3000000</v>
      </c>
      <c r="G56" s="10">
        <v>3110901</v>
      </c>
      <c r="H56" s="436" t="s">
        <v>2732</v>
      </c>
      <c r="I56" s="456" t="s">
        <v>49</v>
      </c>
      <c r="J56" s="437">
        <v>0</v>
      </c>
      <c r="K56" s="437">
        <v>1</v>
      </c>
      <c r="L56" s="437">
        <v>0</v>
      </c>
      <c r="M56" s="437">
        <v>0</v>
      </c>
      <c r="N56" s="10"/>
      <c r="O56" s="51">
        <v>2000000</v>
      </c>
      <c r="P56" s="51">
        <v>1000000</v>
      </c>
      <c r="Q56" s="51"/>
    </row>
    <row r="57" spans="1:17" s="459" customFormat="1" x14ac:dyDescent="0.25">
      <c r="A57" s="444" t="s">
        <v>261</v>
      </c>
      <c r="B57" s="444" t="s">
        <v>1821</v>
      </c>
      <c r="C57" s="10" t="s">
        <v>1229</v>
      </c>
      <c r="D57" s="51">
        <v>0</v>
      </c>
      <c r="E57" s="10"/>
      <c r="F57" s="10">
        <v>5000000</v>
      </c>
      <c r="G57" s="10">
        <v>3110901</v>
      </c>
      <c r="H57" s="436" t="s">
        <v>2732</v>
      </c>
      <c r="I57" s="456" t="s">
        <v>1578</v>
      </c>
      <c r="J57" s="437">
        <v>0</v>
      </c>
      <c r="K57" s="437">
        <v>1</v>
      </c>
      <c r="L57" s="437">
        <v>0</v>
      </c>
      <c r="M57" s="437">
        <v>0</v>
      </c>
      <c r="N57" s="51"/>
      <c r="O57" s="51">
        <v>2500000</v>
      </c>
      <c r="P57" s="51"/>
      <c r="Q57" s="51">
        <v>2500000</v>
      </c>
    </row>
    <row r="58" spans="1:17" s="459" customFormat="1" x14ac:dyDescent="0.25">
      <c r="A58" s="444" t="s">
        <v>1822</v>
      </c>
      <c r="B58" s="444" t="s">
        <v>1823</v>
      </c>
      <c r="C58" s="10"/>
      <c r="D58" s="51">
        <v>5000</v>
      </c>
      <c r="E58" s="10">
        <v>400</v>
      </c>
      <c r="F58" s="10">
        <v>2000000</v>
      </c>
      <c r="G58" s="10">
        <v>3110901</v>
      </c>
      <c r="H58" s="436" t="s">
        <v>2732</v>
      </c>
      <c r="I58" s="456" t="s">
        <v>1578</v>
      </c>
      <c r="J58" s="437">
        <v>0</v>
      </c>
      <c r="K58" s="437">
        <v>1</v>
      </c>
      <c r="L58" s="437">
        <v>0</v>
      </c>
      <c r="M58" s="437">
        <v>0</v>
      </c>
      <c r="N58" s="51">
        <v>0</v>
      </c>
      <c r="O58" s="10">
        <v>200</v>
      </c>
      <c r="P58" s="51">
        <v>0</v>
      </c>
      <c r="Q58" s="10">
        <v>200</v>
      </c>
    </row>
    <row r="59" spans="1:17" s="462" customFormat="1" x14ac:dyDescent="0.25">
      <c r="A59" s="460" t="s">
        <v>1824</v>
      </c>
      <c r="B59" s="461" t="s">
        <v>1825</v>
      </c>
      <c r="C59" s="461"/>
      <c r="D59" s="462">
        <v>0</v>
      </c>
      <c r="E59" s="461">
        <v>0</v>
      </c>
      <c r="F59" s="463">
        <v>5000000</v>
      </c>
      <c r="G59" s="445">
        <v>3110202</v>
      </c>
      <c r="H59" s="464" t="s">
        <v>2731</v>
      </c>
      <c r="I59" s="465" t="s">
        <v>49</v>
      </c>
      <c r="J59" s="466">
        <v>0</v>
      </c>
      <c r="K59" s="466">
        <v>1</v>
      </c>
      <c r="L59" s="466">
        <v>0</v>
      </c>
      <c r="M59" s="466">
        <v>0</v>
      </c>
      <c r="N59" s="463">
        <v>2500000</v>
      </c>
      <c r="O59" s="461"/>
      <c r="P59" s="463">
        <v>2500000</v>
      </c>
      <c r="Q59" s="461"/>
    </row>
    <row r="60" spans="1:17" s="462" customFormat="1" x14ac:dyDescent="0.25">
      <c r="A60" s="460" t="s">
        <v>261</v>
      </c>
      <c r="B60" s="460" t="s">
        <v>1821</v>
      </c>
      <c r="C60" s="461" t="s">
        <v>1229</v>
      </c>
      <c r="D60" s="463">
        <v>0</v>
      </c>
      <c r="E60" s="461">
        <v>0</v>
      </c>
      <c r="F60" s="461">
        <v>20000000</v>
      </c>
      <c r="G60" s="445">
        <v>3110202</v>
      </c>
      <c r="H60" s="464" t="s">
        <v>2731</v>
      </c>
      <c r="I60" s="465" t="s">
        <v>49</v>
      </c>
      <c r="J60" s="466">
        <v>0</v>
      </c>
      <c r="K60" s="466">
        <v>0</v>
      </c>
      <c r="L60" s="466">
        <v>1</v>
      </c>
      <c r="M60" s="466">
        <v>0</v>
      </c>
      <c r="N60" s="463">
        <v>5000000</v>
      </c>
      <c r="O60" s="463">
        <v>5000000</v>
      </c>
      <c r="P60" s="463">
        <v>5000000</v>
      </c>
      <c r="Q60" s="463">
        <v>5000000</v>
      </c>
    </row>
    <row r="61" spans="1:17" s="462" customFormat="1" x14ac:dyDescent="0.25">
      <c r="A61" s="460" t="s">
        <v>1826</v>
      </c>
      <c r="B61" s="460" t="s">
        <v>1827</v>
      </c>
      <c r="C61" s="461"/>
      <c r="D61" s="462">
        <v>0</v>
      </c>
      <c r="E61" s="461">
        <v>0</v>
      </c>
      <c r="F61" s="463">
        <v>5000000</v>
      </c>
      <c r="G61" s="445">
        <v>3110202</v>
      </c>
      <c r="H61" s="464" t="s">
        <v>2731</v>
      </c>
      <c r="I61" s="465" t="s">
        <v>49</v>
      </c>
      <c r="J61" s="466">
        <v>0</v>
      </c>
      <c r="K61" s="466">
        <v>0</v>
      </c>
      <c r="L61" s="466">
        <v>1</v>
      </c>
      <c r="M61" s="466">
        <v>0</v>
      </c>
      <c r="N61" s="461"/>
      <c r="O61" s="463">
        <v>2500000</v>
      </c>
      <c r="P61" s="461"/>
      <c r="Q61" s="463">
        <v>2500000</v>
      </c>
    </row>
    <row r="62" spans="1:17" s="459" customFormat="1" x14ac:dyDescent="0.25">
      <c r="A62" s="444" t="s">
        <v>1828</v>
      </c>
      <c r="B62" s="10" t="s">
        <v>1829</v>
      </c>
      <c r="C62" s="10"/>
      <c r="D62" s="459">
        <v>500</v>
      </c>
      <c r="E62" s="10">
        <v>1000</v>
      </c>
      <c r="F62" s="51">
        <v>500000</v>
      </c>
      <c r="G62" s="10">
        <v>3111109</v>
      </c>
      <c r="H62" s="436" t="s">
        <v>2733</v>
      </c>
      <c r="I62" s="456" t="s">
        <v>49</v>
      </c>
      <c r="J62" s="437">
        <v>0</v>
      </c>
      <c r="K62" s="437">
        <v>0</v>
      </c>
      <c r="L62" s="437">
        <v>1</v>
      </c>
      <c r="M62" s="437">
        <v>0</v>
      </c>
      <c r="N62" s="51">
        <v>200</v>
      </c>
      <c r="O62" s="10">
        <v>200</v>
      </c>
      <c r="P62" s="51">
        <v>100</v>
      </c>
      <c r="Q62" s="10">
        <v>0</v>
      </c>
    </row>
    <row r="63" spans="1:17" s="459" customFormat="1" x14ac:dyDescent="0.25">
      <c r="A63" s="444" t="s">
        <v>1830</v>
      </c>
      <c r="B63" s="444" t="s">
        <v>1831</v>
      </c>
      <c r="C63" s="10"/>
      <c r="D63" s="459">
        <v>500</v>
      </c>
      <c r="E63" s="10">
        <v>1000</v>
      </c>
      <c r="F63" s="51">
        <v>500000</v>
      </c>
      <c r="G63" s="10">
        <v>3111109</v>
      </c>
      <c r="H63" s="436" t="s">
        <v>2733</v>
      </c>
      <c r="I63" s="456" t="s">
        <v>49</v>
      </c>
      <c r="J63" s="437">
        <v>0</v>
      </c>
      <c r="K63" s="437">
        <v>0</v>
      </c>
      <c r="L63" s="437">
        <v>1</v>
      </c>
      <c r="M63" s="437">
        <v>0</v>
      </c>
      <c r="N63" s="10">
        <v>250</v>
      </c>
      <c r="O63" s="51">
        <v>500</v>
      </c>
      <c r="P63" s="10">
        <v>250</v>
      </c>
      <c r="Q63" s="10">
        <v>0</v>
      </c>
    </row>
    <row r="64" spans="1:17" s="459" customFormat="1" x14ac:dyDescent="0.25">
      <c r="A64" s="444" t="s">
        <v>1832</v>
      </c>
      <c r="B64" s="444" t="s">
        <v>1833</v>
      </c>
      <c r="C64" s="10"/>
      <c r="D64" s="459">
        <v>100</v>
      </c>
      <c r="E64" s="10">
        <v>200</v>
      </c>
      <c r="F64" s="51">
        <v>200000</v>
      </c>
      <c r="G64" s="10">
        <v>3111109</v>
      </c>
      <c r="H64" s="436" t="s">
        <v>2733</v>
      </c>
      <c r="I64" s="456" t="s">
        <v>49</v>
      </c>
      <c r="J64" s="437">
        <v>0</v>
      </c>
      <c r="K64" s="437">
        <v>0</v>
      </c>
      <c r="L64" s="437">
        <v>1</v>
      </c>
      <c r="M64" s="437">
        <v>0</v>
      </c>
      <c r="N64" s="51">
        <v>100</v>
      </c>
      <c r="O64" s="51">
        <v>50</v>
      </c>
      <c r="P64" s="10">
        <v>50</v>
      </c>
      <c r="Q64" s="10">
        <v>0</v>
      </c>
    </row>
    <row r="65" spans="1:17" s="459" customFormat="1" x14ac:dyDescent="0.25">
      <c r="A65" s="444" t="s">
        <v>1834</v>
      </c>
      <c r="B65" s="444" t="s">
        <v>1835</v>
      </c>
      <c r="C65" s="10"/>
      <c r="D65" s="459">
        <v>1000</v>
      </c>
      <c r="E65" s="10">
        <v>300</v>
      </c>
      <c r="F65" s="51">
        <v>300000</v>
      </c>
      <c r="G65" s="10">
        <v>3111109</v>
      </c>
      <c r="H65" s="436" t="s">
        <v>2733</v>
      </c>
      <c r="I65" s="456" t="s">
        <v>49</v>
      </c>
      <c r="J65" s="437">
        <v>0</v>
      </c>
      <c r="K65" s="437">
        <v>0</v>
      </c>
      <c r="L65" s="437">
        <v>1</v>
      </c>
      <c r="M65" s="437">
        <v>0</v>
      </c>
      <c r="N65" s="10">
        <v>100</v>
      </c>
      <c r="O65" s="10">
        <v>100</v>
      </c>
      <c r="P65" s="51">
        <v>100</v>
      </c>
      <c r="Q65" s="10">
        <v>0</v>
      </c>
    </row>
    <row r="66" spans="1:17" s="459" customFormat="1" x14ac:dyDescent="0.25">
      <c r="A66" s="444" t="s">
        <v>1836</v>
      </c>
      <c r="B66" s="444" t="s">
        <v>1837</v>
      </c>
      <c r="C66" s="10"/>
      <c r="D66" s="459">
        <v>200</v>
      </c>
      <c r="E66" s="10">
        <v>1000</v>
      </c>
      <c r="F66" s="51">
        <v>200000</v>
      </c>
      <c r="G66" s="10">
        <v>3111109</v>
      </c>
      <c r="H66" s="436" t="s">
        <v>2733</v>
      </c>
      <c r="I66" s="456" t="s">
        <v>49</v>
      </c>
      <c r="J66" s="437">
        <v>0</v>
      </c>
      <c r="K66" s="437">
        <v>0</v>
      </c>
      <c r="L66" s="437">
        <v>1</v>
      </c>
      <c r="M66" s="437">
        <v>0</v>
      </c>
      <c r="N66" s="51">
        <v>0</v>
      </c>
      <c r="O66" s="10">
        <v>500</v>
      </c>
      <c r="P66" s="10">
        <v>250</v>
      </c>
      <c r="Q66" s="51">
        <v>250</v>
      </c>
    </row>
    <row r="67" spans="1:17" s="467" customFormat="1" x14ac:dyDescent="0.25">
      <c r="A67" s="444" t="s">
        <v>122</v>
      </c>
      <c r="B67" s="444" t="s">
        <v>123</v>
      </c>
      <c r="C67" s="10"/>
      <c r="D67" s="467">
        <v>150</v>
      </c>
      <c r="E67" s="10">
        <v>2000</v>
      </c>
      <c r="F67" s="51">
        <v>300000</v>
      </c>
      <c r="G67" s="10">
        <v>3111109</v>
      </c>
      <c r="H67" s="436" t="s">
        <v>2733</v>
      </c>
      <c r="I67" s="456" t="s">
        <v>49</v>
      </c>
      <c r="J67" s="437">
        <v>0</v>
      </c>
      <c r="K67" s="437">
        <v>0</v>
      </c>
      <c r="L67" s="437">
        <v>1</v>
      </c>
      <c r="M67" s="437">
        <v>0</v>
      </c>
      <c r="N67" s="51">
        <v>500</v>
      </c>
      <c r="O67" s="51">
        <v>500</v>
      </c>
      <c r="P67" s="51">
        <v>500</v>
      </c>
      <c r="Q67" s="10">
        <v>500</v>
      </c>
    </row>
    <row r="68" spans="1:17" s="468" customFormat="1" x14ac:dyDescent="0.25">
      <c r="A68" s="444" t="s">
        <v>1838</v>
      </c>
      <c r="B68" s="10" t="s">
        <v>1839</v>
      </c>
      <c r="C68" s="10"/>
      <c r="D68" s="468">
        <v>1000</v>
      </c>
      <c r="E68" s="10">
        <v>1500</v>
      </c>
      <c r="F68" s="51">
        <v>1500000</v>
      </c>
      <c r="G68" s="10">
        <v>2211006</v>
      </c>
      <c r="H68" s="436" t="s">
        <v>2734</v>
      </c>
      <c r="I68" s="456" t="s">
        <v>2512</v>
      </c>
      <c r="J68" s="437">
        <v>0</v>
      </c>
      <c r="K68" s="437">
        <v>0</v>
      </c>
      <c r="L68" s="437">
        <v>1</v>
      </c>
      <c r="M68" s="437">
        <v>0</v>
      </c>
      <c r="N68" s="51">
        <v>500</v>
      </c>
      <c r="O68" s="10">
        <v>500</v>
      </c>
      <c r="P68" s="51">
        <v>500</v>
      </c>
      <c r="Q68" s="51">
        <v>0</v>
      </c>
    </row>
    <row r="69" spans="1:17" s="468" customFormat="1" x14ac:dyDescent="0.25">
      <c r="A69" s="444" t="s">
        <v>1840</v>
      </c>
      <c r="B69" s="444" t="s">
        <v>1841</v>
      </c>
      <c r="C69" s="10"/>
      <c r="D69" s="468">
        <v>50</v>
      </c>
      <c r="E69" s="10">
        <v>2000</v>
      </c>
      <c r="F69" s="51">
        <v>100000</v>
      </c>
      <c r="G69" s="10">
        <v>2211006</v>
      </c>
      <c r="H69" s="436" t="s">
        <v>2734</v>
      </c>
      <c r="I69" s="456" t="s">
        <v>2512</v>
      </c>
      <c r="J69" s="437">
        <v>0</v>
      </c>
      <c r="K69" s="437">
        <v>0</v>
      </c>
      <c r="L69" s="437">
        <v>1</v>
      </c>
      <c r="M69" s="437">
        <v>0</v>
      </c>
      <c r="N69" s="10">
        <v>1000</v>
      </c>
      <c r="O69" s="51">
        <v>500</v>
      </c>
      <c r="P69" s="10">
        <v>0</v>
      </c>
      <c r="Q69" s="10">
        <v>500</v>
      </c>
    </row>
    <row r="70" spans="1:17" s="458" customFormat="1" x14ac:dyDescent="0.25">
      <c r="A70" s="444" t="s">
        <v>1842</v>
      </c>
      <c r="B70" s="444" t="s">
        <v>1843</v>
      </c>
      <c r="C70" s="10"/>
      <c r="D70" s="458">
        <v>20000</v>
      </c>
      <c r="E70" s="10">
        <v>25</v>
      </c>
      <c r="F70" s="51">
        <v>500000</v>
      </c>
      <c r="G70" s="10">
        <v>2211006</v>
      </c>
      <c r="H70" s="436" t="s">
        <v>2734</v>
      </c>
      <c r="I70" s="456" t="s">
        <v>2512</v>
      </c>
      <c r="J70" s="437">
        <v>0</v>
      </c>
      <c r="K70" s="437">
        <v>0</v>
      </c>
      <c r="L70" s="437">
        <v>1</v>
      </c>
      <c r="M70" s="437">
        <v>0</v>
      </c>
      <c r="N70" s="51">
        <v>0</v>
      </c>
      <c r="O70" s="10">
        <v>25</v>
      </c>
      <c r="P70" s="51">
        <v>0</v>
      </c>
      <c r="Q70" s="10">
        <v>0</v>
      </c>
    </row>
    <row r="71" spans="1:17" s="469" customFormat="1" x14ac:dyDescent="0.25">
      <c r="A71" s="460" t="s">
        <v>1844</v>
      </c>
      <c r="B71" s="460" t="s">
        <v>1845</v>
      </c>
      <c r="C71" s="445"/>
      <c r="D71" s="469">
        <v>0</v>
      </c>
      <c r="E71" s="445">
        <v>0</v>
      </c>
      <c r="F71" s="470">
        <v>300000</v>
      </c>
      <c r="G71" s="445">
        <v>2211006</v>
      </c>
      <c r="H71" s="464" t="s">
        <v>2734</v>
      </c>
      <c r="I71" s="456" t="s">
        <v>2512</v>
      </c>
      <c r="J71" s="466">
        <v>0</v>
      </c>
      <c r="K71" s="466">
        <v>0</v>
      </c>
      <c r="L71" s="466">
        <v>0</v>
      </c>
      <c r="M71" s="466">
        <v>1</v>
      </c>
      <c r="N71" s="445">
        <v>0</v>
      </c>
      <c r="O71" s="470">
        <v>200000</v>
      </c>
      <c r="P71" s="445">
        <v>0</v>
      </c>
      <c r="Q71" s="470">
        <v>200000</v>
      </c>
    </row>
    <row r="72" spans="1:17" s="458" customFormat="1" x14ac:dyDescent="0.25">
      <c r="A72" s="444" t="s">
        <v>1846</v>
      </c>
      <c r="B72" s="444" t="s">
        <v>1847</v>
      </c>
      <c r="C72" s="10"/>
      <c r="D72" s="458">
        <v>25000</v>
      </c>
      <c r="E72" s="10">
        <v>20</v>
      </c>
      <c r="F72" s="51">
        <v>500000</v>
      </c>
      <c r="G72" s="10">
        <v>2211006</v>
      </c>
      <c r="H72" s="436" t="s">
        <v>2734</v>
      </c>
      <c r="I72" s="456" t="s">
        <v>2512</v>
      </c>
      <c r="J72" s="437">
        <v>0</v>
      </c>
      <c r="K72" s="437">
        <v>0</v>
      </c>
      <c r="L72" s="437">
        <v>0</v>
      </c>
      <c r="M72" s="437">
        <v>1</v>
      </c>
      <c r="N72" s="51">
        <v>0</v>
      </c>
      <c r="O72" s="10">
        <v>20</v>
      </c>
      <c r="P72" s="51">
        <v>0</v>
      </c>
      <c r="Q72" s="10">
        <v>0</v>
      </c>
    </row>
    <row r="73" spans="1:17" s="458" customFormat="1" x14ac:dyDescent="0.25">
      <c r="A73" s="444" t="s">
        <v>1848</v>
      </c>
      <c r="B73" s="444" t="s">
        <v>1849</v>
      </c>
      <c r="C73" s="10"/>
      <c r="D73" s="458">
        <v>10000</v>
      </c>
      <c r="E73" s="10">
        <v>30</v>
      </c>
      <c r="F73" s="51">
        <v>300000</v>
      </c>
      <c r="G73" s="10">
        <v>2211006</v>
      </c>
      <c r="H73" s="436" t="s">
        <v>2734</v>
      </c>
      <c r="I73" s="456" t="s">
        <v>2512</v>
      </c>
      <c r="J73" s="437">
        <v>0</v>
      </c>
      <c r="K73" s="437">
        <v>0</v>
      </c>
      <c r="L73" s="437">
        <v>0</v>
      </c>
      <c r="M73" s="437">
        <v>1</v>
      </c>
      <c r="N73" s="51">
        <v>10</v>
      </c>
      <c r="O73" s="51">
        <v>10</v>
      </c>
      <c r="P73" s="10">
        <v>10</v>
      </c>
      <c r="Q73" s="51">
        <v>0</v>
      </c>
    </row>
    <row r="74" spans="1:17" s="458" customFormat="1" x14ac:dyDescent="0.25">
      <c r="A74" s="444" t="s">
        <v>1850</v>
      </c>
      <c r="B74" s="444" t="s">
        <v>1851</v>
      </c>
      <c r="C74" s="10"/>
      <c r="D74" s="458">
        <v>10000</v>
      </c>
      <c r="E74" s="10">
        <v>20</v>
      </c>
      <c r="F74" s="51">
        <v>200000</v>
      </c>
      <c r="G74" s="10">
        <v>2211006</v>
      </c>
      <c r="H74" s="436" t="s">
        <v>2734</v>
      </c>
      <c r="I74" s="456" t="s">
        <v>2512</v>
      </c>
      <c r="J74" s="437">
        <v>0</v>
      </c>
      <c r="K74" s="437">
        <v>0</v>
      </c>
      <c r="L74" s="437">
        <v>0</v>
      </c>
      <c r="M74" s="437">
        <v>1</v>
      </c>
      <c r="N74" s="10">
        <v>5</v>
      </c>
      <c r="O74" s="51">
        <v>5</v>
      </c>
      <c r="P74" s="10">
        <v>10</v>
      </c>
      <c r="Q74" s="51">
        <v>0</v>
      </c>
    </row>
    <row r="75" spans="1:17" s="458" customFormat="1" x14ac:dyDescent="0.25">
      <c r="A75" s="444" t="s">
        <v>1415</v>
      </c>
      <c r="B75" s="444" t="s">
        <v>1852</v>
      </c>
      <c r="C75" s="10"/>
      <c r="D75" s="458">
        <v>50000</v>
      </c>
      <c r="E75" s="10">
        <v>6</v>
      </c>
      <c r="F75" s="51">
        <v>300000</v>
      </c>
      <c r="G75" s="10">
        <v>2211006</v>
      </c>
      <c r="H75" s="436" t="s">
        <v>2734</v>
      </c>
      <c r="I75" s="456" t="s">
        <v>2512</v>
      </c>
      <c r="J75" s="437">
        <v>0</v>
      </c>
      <c r="K75" s="437">
        <v>0</v>
      </c>
      <c r="L75" s="437">
        <v>0</v>
      </c>
      <c r="M75" s="437">
        <v>1</v>
      </c>
      <c r="N75" s="51">
        <v>3</v>
      </c>
      <c r="O75" s="10">
        <v>3</v>
      </c>
      <c r="P75" s="10">
        <v>0</v>
      </c>
      <c r="Q75" s="10">
        <v>0</v>
      </c>
    </row>
    <row r="76" spans="1:17" s="459" customFormat="1" x14ac:dyDescent="0.25">
      <c r="A76" s="444" t="s">
        <v>1853</v>
      </c>
      <c r="B76" s="444" t="s">
        <v>1854</v>
      </c>
      <c r="C76" s="10"/>
      <c r="D76" s="459">
        <v>50000</v>
      </c>
      <c r="E76" s="10">
        <v>4</v>
      </c>
      <c r="F76" s="51">
        <v>200000</v>
      </c>
      <c r="G76" s="10">
        <v>2211006</v>
      </c>
      <c r="H76" s="436" t="s">
        <v>2734</v>
      </c>
      <c r="I76" s="456" t="s">
        <v>2512</v>
      </c>
      <c r="J76" s="437">
        <v>0</v>
      </c>
      <c r="K76" s="437">
        <v>0</v>
      </c>
      <c r="L76" s="437">
        <v>0</v>
      </c>
      <c r="M76" s="437">
        <v>1</v>
      </c>
      <c r="N76" s="10">
        <v>2</v>
      </c>
      <c r="O76" s="10">
        <v>2</v>
      </c>
      <c r="P76" s="51">
        <v>0</v>
      </c>
      <c r="Q76" s="10">
        <v>0</v>
      </c>
    </row>
    <row r="77" spans="1:17" s="459" customFormat="1" x14ac:dyDescent="0.25">
      <c r="A77" s="444" t="s">
        <v>1855</v>
      </c>
      <c r="B77" s="444" t="s">
        <v>1856</v>
      </c>
      <c r="C77" s="10"/>
      <c r="D77" s="459">
        <v>10000</v>
      </c>
      <c r="E77" s="10">
        <v>20</v>
      </c>
      <c r="F77" s="51">
        <v>200000</v>
      </c>
      <c r="G77" s="10">
        <v>2211006</v>
      </c>
      <c r="H77" s="436" t="s">
        <v>2734</v>
      </c>
      <c r="I77" s="456" t="s">
        <v>2512</v>
      </c>
      <c r="J77" s="437">
        <v>0</v>
      </c>
      <c r="K77" s="437">
        <v>0</v>
      </c>
      <c r="L77" s="437">
        <v>0</v>
      </c>
      <c r="M77" s="437">
        <v>1</v>
      </c>
      <c r="N77" s="51">
        <v>10</v>
      </c>
      <c r="O77" s="10">
        <v>5</v>
      </c>
      <c r="P77" s="10">
        <v>5</v>
      </c>
      <c r="Q77" s="51">
        <v>0</v>
      </c>
    </row>
    <row r="78" spans="1:17" s="462" customFormat="1" x14ac:dyDescent="0.25">
      <c r="A78" s="471" t="s">
        <v>1857</v>
      </c>
      <c r="B78" s="460" t="s">
        <v>1858</v>
      </c>
      <c r="C78" s="445"/>
      <c r="E78" s="445"/>
      <c r="F78" s="470">
        <v>2000000</v>
      </c>
      <c r="G78" s="445">
        <v>3110202</v>
      </c>
      <c r="H78" s="464" t="s">
        <v>2731</v>
      </c>
      <c r="I78" s="456" t="s">
        <v>2512</v>
      </c>
      <c r="J78" s="466">
        <v>0</v>
      </c>
      <c r="K78" s="466">
        <v>0</v>
      </c>
      <c r="L78" s="437">
        <v>0</v>
      </c>
      <c r="M78" s="437">
        <v>1</v>
      </c>
      <c r="N78" s="470">
        <v>500000</v>
      </c>
      <c r="O78" s="470">
        <v>500000</v>
      </c>
      <c r="P78" s="470">
        <v>500000</v>
      </c>
      <c r="Q78" s="470">
        <v>500000</v>
      </c>
    </row>
    <row r="79" spans="1:17" s="459" customFormat="1" x14ac:dyDescent="0.25">
      <c r="A79" s="472" t="s">
        <v>1859</v>
      </c>
      <c r="B79" s="444" t="s">
        <v>1860</v>
      </c>
      <c r="C79" s="10"/>
      <c r="D79" s="459">
        <v>1000</v>
      </c>
      <c r="E79" s="10">
        <v>3000</v>
      </c>
      <c r="F79" s="51">
        <v>3000000</v>
      </c>
      <c r="G79" s="10">
        <v>3110202</v>
      </c>
      <c r="H79" s="436" t="s">
        <v>2731</v>
      </c>
      <c r="I79" s="456" t="s">
        <v>2512</v>
      </c>
      <c r="J79" s="437">
        <v>0</v>
      </c>
      <c r="K79" s="437">
        <v>0</v>
      </c>
      <c r="L79" s="437">
        <v>0</v>
      </c>
      <c r="M79" s="437">
        <v>1</v>
      </c>
      <c r="N79" s="51">
        <v>1000</v>
      </c>
      <c r="O79" s="51">
        <v>1000</v>
      </c>
      <c r="P79" s="51">
        <v>500</v>
      </c>
      <c r="Q79" s="51">
        <v>500</v>
      </c>
    </row>
    <row r="80" spans="1:17" s="459" customFormat="1" x14ac:dyDescent="0.25">
      <c r="A80" s="472" t="s">
        <v>1861</v>
      </c>
      <c r="B80" s="444" t="s">
        <v>2735</v>
      </c>
      <c r="C80" s="10" t="s">
        <v>2736</v>
      </c>
      <c r="D80" s="459">
        <v>1200</v>
      </c>
      <c r="E80" s="10">
        <v>415</v>
      </c>
      <c r="F80" s="51">
        <v>500000</v>
      </c>
      <c r="G80" s="10">
        <v>3110202</v>
      </c>
      <c r="H80" s="436" t="s">
        <v>2731</v>
      </c>
      <c r="I80" s="456" t="s">
        <v>2512</v>
      </c>
      <c r="J80" s="437">
        <v>0</v>
      </c>
      <c r="K80" s="437">
        <v>0</v>
      </c>
      <c r="L80" s="437">
        <v>0</v>
      </c>
      <c r="M80" s="437">
        <v>1</v>
      </c>
      <c r="N80" s="51">
        <v>200</v>
      </c>
      <c r="O80" s="51">
        <v>200</v>
      </c>
      <c r="P80" s="51">
        <v>15</v>
      </c>
      <c r="Q80" s="51">
        <v>0</v>
      </c>
    </row>
    <row r="81" spans="1:18" s="459" customFormat="1" x14ac:dyDescent="0.25">
      <c r="A81" s="472" t="s">
        <v>1862</v>
      </c>
      <c r="B81" s="444" t="s">
        <v>1863</v>
      </c>
      <c r="C81" s="10"/>
      <c r="D81" s="459">
        <v>7000</v>
      </c>
      <c r="E81" s="10">
        <v>100</v>
      </c>
      <c r="F81" s="51">
        <v>700000</v>
      </c>
      <c r="G81" s="10">
        <v>3110202</v>
      </c>
      <c r="H81" s="436" t="s">
        <v>2731</v>
      </c>
      <c r="I81" s="456" t="s">
        <v>2512</v>
      </c>
      <c r="J81" s="437">
        <v>0</v>
      </c>
      <c r="K81" s="437">
        <v>0</v>
      </c>
      <c r="L81" s="437">
        <v>0</v>
      </c>
      <c r="M81" s="437">
        <v>1</v>
      </c>
      <c r="N81" s="51">
        <v>50</v>
      </c>
      <c r="O81" s="10">
        <v>50</v>
      </c>
      <c r="P81" s="51">
        <v>20</v>
      </c>
      <c r="Q81" s="51">
        <v>0</v>
      </c>
    </row>
    <row r="82" spans="1:18" s="459" customFormat="1" x14ac:dyDescent="0.25">
      <c r="A82" s="472" t="s">
        <v>1864</v>
      </c>
      <c r="B82" s="444" t="s">
        <v>1865</v>
      </c>
      <c r="C82" s="10"/>
      <c r="E82" s="10"/>
      <c r="F82" s="51">
        <v>500000</v>
      </c>
      <c r="G82" s="10">
        <v>3110202</v>
      </c>
      <c r="H82" s="436" t="s">
        <v>2731</v>
      </c>
      <c r="I82" s="456" t="s">
        <v>2512</v>
      </c>
      <c r="J82" s="437">
        <v>0</v>
      </c>
      <c r="K82" s="437">
        <v>0</v>
      </c>
      <c r="L82" s="437">
        <v>0</v>
      </c>
      <c r="M82" s="437">
        <v>1</v>
      </c>
      <c r="N82" s="51">
        <v>500000</v>
      </c>
      <c r="O82" s="10">
        <v>0</v>
      </c>
      <c r="P82" s="51">
        <v>0</v>
      </c>
      <c r="Q82" s="51">
        <v>0</v>
      </c>
    </row>
    <row r="83" spans="1:18" s="459" customFormat="1" x14ac:dyDescent="0.25">
      <c r="A83" s="472" t="s">
        <v>1866</v>
      </c>
      <c r="B83" s="444" t="s">
        <v>1867</v>
      </c>
      <c r="C83" s="10" t="s">
        <v>1073</v>
      </c>
      <c r="D83" s="459">
        <v>120</v>
      </c>
      <c r="E83" s="10">
        <v>2500</v>
      </c>
      <c r="F83" s="51">
        <v>300000</v>
      </c>
      <c r="G83" s="10">
        <v>3110202</v>
      </c>
      <c r="H83" s="436" t="s">
        <v>2731</v>
      </c>
      <c r="I83" s="456" t="s">
        <v>2512</v>
      </c>
      <c r="J83" s="437">
        <v>0</v>
      </c>
      <c r="K83" s="437">
        <v>0</v>
      </c>
      <c r="L83" s="437">
        <v>0</v>
      </c>
      <c r="M83" s="437">
        <v>1</v>
      </c>
      <c r="N83" s="51">
        <v>1000</v>
      </c>
      <c r="O83" s="10">
        <v>500</v>
      </c>
      <c r="P83" s="51">
        <v>500</v>
      </c>
      <c r="Q83" s="51">
        <v>500</v>
      </c>
    </row>
    <row r="84" spans="1:18" s="459" customFormat="1" x14ac:dyDescent="0.25">
      <c r="A84" s="472" t="s">
        <v>1868</v>
      </c>
      <c r="B84" s="444" t="s">
        <v>1869</v>
      </c>
      <c r="C84" s="10"/>
      <c r="D84" s="459">
        <v>800</v>
      </c>
      <c r="E84" s="10">
        <v>625</v>
      </c>
      <c r="F84" s="51">
        <v>500000</v>
      </c>
      <c r="G84" s="10">
        <v>3110202</v>
      </c>
      <c r="H84" s="436" t="s">
        <v>2731</v>
      </c>
      <c r="I84" s="456" t="s">
        <v>2512</v>
      </c>
      <c r="J84" s="437">
        <v>0</v>
      </c>
      <c r="K84" s="437">
        <v>0</v>
      </c>
      <c r="L84" s="437">
        <v>0</v>
      </c>
      <c r="M84" s="437">
        <v>1</v>
      </c>
      <c r="N84" s="51">
        <v>300</v>
      </c>
      <c r="O84" s="51">
        <v>200</v>
      </c>
      <c r="P84" s="51">
        <v>125</v>
      </c>
      <c r="Q84" s="51">
        <v>0</v>
      </c>
    </row>
    <row r="85" spans="1:18" s="459" customFormat="1" x14ac:dyDescent="0.25">
      <c r="A85" s="472" t="s">
        <v>1870</v>
      </c>
      <c r="B85" s="444" t="s">
        <v>1871</v>
      </c>
      <c r="C85" s="10"/>
      <c r="D85" s="459">
        <v>1200</v>
      </c>
      <c r="E85" s="10">
        <v>415</v>
      </c>
      <c r="F85" s="51">
        <v>500000</v>
      </c>
      <c r="G85" s="10">
        <v>3110202</v>
      </c>
      <c r="H85" s="436" t="s">
        <v>2731</v>
      </c>
      <c r="I85" s="456" t="s">
        <v>2512</v>
      </c>
      <c r="J85" s="437">
        <v>0</v>
      </c>
      <c r="K85" s="437">
        <v>0</v>
      </c>
      <c r="L85" s="437">
        <v>0</v>
      </c>
      <c r="M85" s="437">
        <v>1</v>
      </c>
      <c r="N85" s="51">
        <v>115</v>
      </c>
      <c r="O85" s="10">
        <v>200</v>
      </c>
      <c r="P85" s="51">
        <v>100</v>
      </c>
      <c r="Q85" s="51">
        <v>0</v>
      </c>
    </row>
    <row r="86" spans="1:18" s="459" customFormat="1" x14ac:dyDescent="0.25">
      <c r="A86" s="472" t="s">
        <v>1872</v>
      </c>
      <c r="B86" s="444" t="s">
        <v>1873</v>
      </c>
      <c r="C86" s="10"/>
      <c r="D86" s="459">
        <v>800</v>
      </c>
      <c r="E86" s="10">
        <v>3750</v>
      </c>
      <c r="F86" s="51">
        <v>3000000</v>
      </c>
      <c r="G86" s="10">
        <v>3110202</v>
      </c>
      <c r="H86" s="436" t="s">
        <v>2731</v>
      </c>
      <c r="I86" s="456" t="s">
        <v>2512</v>
      </c>
      <c r="J86" s="437">
        <v>0</v>
      </c>
      <c r="K86" s="437">
        <v>0</v>
      </c>
      <c r="L86" s="437">
        <v>0</v>
      </c>
      <c r="M86" s="437">
        <v>1</v>
      </c>
      <c r="N86" s="51">
        <v>1000</v>
      </c>
      <c r="O86" s="10">
        <v>1000</v>
      </c>
      <c r="P86" s="51">
        <v>1750</v>
      </c>
      <c r="Q86" s="51">
        <v>0</v>
      </c>
    </row>
    <row r="87" spans="1:18" x14ac:dyDescent="0.25">
      <c r="B87" s="9"/>
      <c r="D87" s="473">
        <v>5276096</v>
      </c>
      <c r="R87" s="30"/>
    </row>
    <row r="88" spans="1:18" x14ac:dyDescent="0.25">
      <c r="D88" s="477"/>
      <c r="R88" s="30"/>
    </row>
    <row r="89" spans="1:18" x14ac:dyDescent="0.25">
      <c r="R89" s="30"/>
    </row>
    <row r="90" spans="1:18" x14ac:dyDescent="0.25">
      <c r="R90" s="30"/>
    </row>
  </sheetData>
  <mergeCells count="8">
    <mergeCell ref="I5:I6"/>
    <mergeCell ref="J5:M5"/>
    <mergeCell ref="N5:Q5"/>
    <mergeCell ref="A5:A6"/>
    <mergeCell ref="B5:B6"/>
    <mergeCell ref="C5:C6"/>
    <mergeCell ref="D5:D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opLeftCell="H123" workbookViewId="0">
      <selection activeCell="P4" sqref="P4:P126"/>
    </sheetView>
  </sheetViews>
  <sheetFormatPr defaultRowHeight="15" x14ac:dyDescent="0.25"/>
  <cols>
    <col min="1" max="1" width="15.7109375" style="144" customWidth="1"/>
    <col min="2" max="2" width="32.140625" style="143" bestFit="1" customWidth="1"/>
    <col min="3" max="3" width="33.28515625" style="143" customWidth="1"/>
    <col min="4" max="4" width="17.28515625" style="144" customWidth="1"/>
    <col min="5" max="5" width="13.28515625" style="145" customWidth="1"/>
    <col min="6" max="6" width="10.140625" style="124" customWidth="1"/>
    <col min="7" max="7" width="14.28515625" style="123" customWidth="1"/>
    <col min="8" max="8" width="29.28515625" style="124" customWidth="1"/>
    <col min="9" max="9" width="54.5703125" style="124" customWidth="1"/>
    <col min="10" max="13" width="9.42578125" style="124" bestFit="1" customWidth="1"/>
    <col min="14" max="14" width="12.42578125" style="355" customWidth="1"/>
    <col min="15" max="15" width="13.5703125" style="124" bestFit="1" customWidth="1"/>
    <col min="16" max="17" width="11.7109375" style="124" bestFit="1" customWidth="1"/>
    <col min="18" max="16384" width="9.140625" style="124"/>
  </cols>
  <sheetData>
    <row r="1" spans="1:17" ht="15" customHeight="1" x14ac:dyDescent="0.25">
      <c r="A1" s="560" t="s">
        <v>212</v>
      </c>
      <c r="B1" s="561" t="s">
        <v>213</v>
      </c>
      <c r="C1" s="562" t="s">
        <v>214</v>
      </c>
      <c r="D1" s="563" t="s">
        <v>215</v>
      </c>
      <c r="E1" s="564" t="s">
        <v>216</v>
      </c>
      <c r="F1" s="562" t="s">
        <v>217</v>
      </c>
      <c r="G1" s="565" t="s">
        <v>218</v>
      </c>
      <c r="H1" s="562" t="s">
        <v>219</v>
      </c>
      <c r="I1" s="562" t="s">
        <v>220</v>
      </c>
      <c r="J1" s="566" t="s">
        <v>221</v>
      </c>
      <c r="K1" s="566"/>
      <c r="L1" s="566"/>
      <c r="M1" s="566"/>
      <c r="N1" s="559" t="s">
        <v>3</v>
      </c>
      <c r="O1" s="559"/>
      <c r="P1" s="559"/>
      <c r="Q1" s="559"/>
    </row>
    <row r="2" spans="1:17" x14ac:dyDescent="0.25">
      <c r="A2" s="560"/>
      <c r="B2" s="561"/>
      <c r="C2" s="562"/>
      <c r="D2" s="563"/>
      <c r="E2" s="564"/>
      <c r="F2" s="562"/>
      <c r="G2" s="565"/>
      <c r="H2" s="562"/>
      <c r="I2" s="562"/>
      <c r="J2" s="125"/>
      <c r="K2" s="125"/>
      <c r="L2" s="125"/>
      <c r="M2" s="125"/>
      <c r="N2" s="350"/>
      <c r="O2" s="121"/>
      <c r="P2" s="121"/>
      <c r="Q2" s="121"/>
    </row>
    <row r="3" spans="1:17" ht="28.5" customHeight="1" x14ac:dyDescent="0.25">
      <c r="A3" s="560"/>
      <c r="B3" s="561"/>
      <c r="C3" s="562"/>
      <c r="D3" s="563"/>
      <c r="E3" s="564"/>
      <c r="F3" s="562"/>
      <c r="G3" s="565"/>
      <c r="H3" s="562"/>
      <c r="I3" s="562"/>
      <c r="J3" s="126" t="s">
        <v>4</v>
      </c>
      <c r="K3" s="126" t="s">
        <v>5</v>
      </c>
      <c r="L3" s="126" t="s">
        <v>6</v>
      </c>
      <c r="M3" s="127" t="s">
        <v>7</v>
      </c>
      <c r="N3" s="350" t="s">
        <v>8</v>
      </c>
      <c r="O3" s="121" t="s">
        <v>9</v>
      </c>
      <c r="P3" s="121" t="s">
        <v>10</v>
      </c>
      <c r="Q3" s="121" t="s">
        <v>11</v>
      </c>
    </row>
    <row r="4" spans="1:17" x14ac:dyDescent="0.25">
      <c r="A4" s="555" t="s">
        <v>2745</v>
      </c>
      <c r="B4" s="128" t="s">
        <v>222</v>
      </c>
      <c r="C4" s="128" t="s">
        <v>223</v>
      </c>
      <c r="D4" s="129"/>
      <c r="E4" s="130" t="s">
        <v>212</v>
      </c>
      <c r="F4" s="122">
        <v>1</v>
      </c>
      <c r="G4" s="121">
        <v>5500000</v>
      </c>
      <c r="H4" s="131" t="s">
        <v>224</v>
      </c>
      <c r="I4" s="131" t="s">
        <v>2759</v>
      </c>
      <c r="J4" s="131">
        <v>100</v>
      </c>
      <c r="K4" s="131">
        <v>0</v>
      </c>
      <c r="L4" s="131">
        <v>0</v>
      </c>
      <c r="M4" s="131">
        <v>0</v>
      </c>
      <c r="N4" s="351">
        <v>0</v>
      </c>
      <c r="O4" s="132">
        <v>1</v>
      </c>
      <c r="P4" s="132">
        <v>0</v>
      </c>
      <c r="Q4" s="132">
        <v>0</v>
      </c>
    </row>
    <row r="5" spans="1:17" x14ac:dyDescent="0.25">
      <c r="A5" s="556" t="s">
        <v>84</v>
      </c>
      <c r="B5" s="137" t="s">
        <v>85</v>
      </c>
      <c r="C5" s="128" t="s">
        <v>225</v>
      </c>
      <c r="D5" s="129">
        <v>550</v>
      </c>
      <c r="E5" s="130" t="s">
        <v>226</v>
      </c>
      <c r="F5" s="122">
        <v>200</v>
      </c>
      <c r="G5" s="122">
        <v>110000</v>
      </c>
      <c r="H5" s="122" t="s">
        <v>2519</v>
      </c>
      <c r="I5" s="131" t="s">
        <v>2760</v>
      </c>
      <c r="J5" s="131">
        <v>100</v>
      </c>
      <c r="K5" s="131">
        <v>0</v>
      </c>
      <c r="L5" s="131">
        <v>0</v>
      </c>
      <c r="M5" s="131">
        <v>0</v>
      </c>
      <c r="N5" s="352">
        <v>50</v>
      </c>
      <c r="O5" s="122">
        <v>50</v>
      </c>
      <c r="P5" s="122">
        <v>50</v>
      </c>
      <c r="Q5" s="122">
        <v>50</v>
      </c>
    </row>
    <row r="6" spans="1:17" x14ac:dyDescent="0.25">
      <c r="A6" s="556" t="s">
        <v>228</v>
      </c>
      <c r="B6" s="137" t="s">
        <v>229</v>
      </c>
      <c r="C6" s="128" t="s">
        <v>225</v>
      </c>
      <c r="D6" s="129">
        <v>450</v>
      </c>
      <c r="E6" s="130" t="s">
        <v>230</v>
      </c>
      <c r="F6" s="122">
        <v>150</v>
      </c>
      <c r="G6" s="122">
        <v>67500</v>
      </c>
      <c r="H6" s="122" t="s">
        <v>2519</v>
      </c>
      <c r="I6" s="131" t="s">
        <v>2760</v>
      </c>
      <c r="J6" s="131">
        <v>100</v>
      </c>
      <c r="K6" s="131">
        <v>0</v>
      </c>
      <c r="L6" s="131">
        <v>0</v>
      </c>
      <c r="M6" s="131">
        <v>0</v>
      </c>
      <c r="N6" s="352">
        <v>3150</v>
      </c>
      <c r="O6" s="133">
        <v>3150</v>
      </c>
      <c r="P6" s="133">
        <v>3150</v>
      </c>
      <c r="Q6" s="133">
        <v>3150</v>
      </c>
    </row>
    <row r="7" spans="1:17" x14ac:dyDescent="0.25">
      <c r="A7" s="556" t="s">
        <v>86</v>
      </c>
      <c r="B7" s="137" t="s">
        <v>87</v>
      </c>
      <c r="C7" s="128" t="s">
        <v>225</v>
      </c>
      <c r="D7" s="129">
        <v>250</v>
      </c>
      <c r="E7" s="130" t="s">
        <v>231</v>
      </c>
      <c r="F7" s="122">
        <v>500</v>
      </c>
      <c r="G7" s="122">
        <v>125000</v>
      </c>
      <c r="H7" s="122" t="s">
        <v>2519</v>
      </c>
      <c r="I7" s="131" t="s">
        <v>2760</v>
      </c>
      <c r="J7" s="131">
        <v>100</v>
      </c>
      <c r="K7" s="131">
        <v>0</v>
      </c>
      <c r="L7" s="131">
        <v>0</v>
      </c>
      <c r="M7" s="131">
        <v>0</v>
      </c>
      <c r="N7" s="352">
        <v>125</v>
      </c>
      <c r="O7" s="133">
        <v>1250</v>
      </c>
      <c r="P7" s="133">
        <v>1250</v>
      </c>
      <c r="Q7" s="133">
        <v>1250</v>
      </c>
    </row>
    <row r="8" spans="1:17" x14ac:dyDescent="0.25">
      <c r="A8" s="556" t="s">
        <v>88</v>
      </c>
      <c r="B8" s="137" t="s">
        <v>89</v>
      </c>
      <c r="C8" s="128" t="s">
        <v>225</v>
      </c>
      <c r="D8" s="129">
        <v>50</v>
      </c>
      <c r="E8" s="130" t="s">
        <v>231</v>
      </c>
      <c r="F8" s="122">
        <v>200</v>
      </c>
      <c r="G8" s="122">
        <v>10000</v>
      </c>
      <c r="H8" s="122" t="s">
        <v>2519</v>
      </c>
      <c r="I8" s="131" t="s">
        <v>2760</v>
      </c>
      <c r="J8" s="131">
        <v>100</v>
      </c>
      <c r="K8" s="131">
        <v>0</v>
      </c>
      <c r="L8" s="131">
        <v>0</v>
      </c>
      <c r="M8" s="131">
        <v>0</v>
      </c>
      <c r="N8" s="352">
        <v>50</v>
      </c>
      <c r="O8" s="133">
        <v>5000</v>
      </c>
      <c r="P8" s="133">
        <v>5000</v>
      </c>
      <c r="Q8" s="133">
        <v>5000</v>
      </c>
    </row>
    <row r="9" spans="1:17" x14ac:dyDescent="0.25">
      <c r="A9" s="556" t="s">
        <v>122</v>
      </c>
      <c r="B9" s="137" t="s">
        <v>232</v>
      </c>
      <c r="C9" s="128" t="s">
        <v>225</v>
      </c>
      <c r="D9" s="129">
        <v>50</v>
      </c>
      <c r="E9" s="130" t="s">
        <v>233</v>
      </c>
      <c r="F9" s="122">
        <v>100</v>
      </c>
      <c r="G9" s="122">
        <v>5000</v>
      </c>
      <c r="H9" s="122" t="s">
        <v>2519</v>
      </c>
      <c r="I9" s="131" t="s">
        <v>2760</v>
      </c>
      <c r="J9" s="131">
        <v>100</v>
      </c>
      <c r="K9" s="131">
        <v>0</v>
      </c>
      <c r="L9" s="131">
        <v>0</v>
      </c>
      <c r="M9" s="131">
        <v>0</v>
      </c>
      <c r="N9" s="352">
        <v>25</v>
      </c>
      <c r="O9" s="133">
        <v>150</v>
      </c>
      <c r="P9" s="133">
        <v>150</v>
      </c>
      <c r="Q9" s="133">
        <v>150</v>
      </c>
    </row>
    <row r="10" spans="1:17" x14ac:dyDescent="0.25">
      <c r="A10" s="556" t="s">
        <v>90</v>
      </c>
      <c r="B10" s="137" t="s">
        <v>91</v>
      </c>
      <c r="C10" s="128" t="s">
        <v>225</v>
      </c>
      <c r="D10" s="129">
        <v>150</v>
      </c>
      <c r="E10" s="130" t="s">
        <v>231</v>
      </c>
      <c r="F10" s="122">
        <v>20</v>
      </c>
      <c r="G10" s="122">
        <v>3000</v>
      </c>
      <c r="H10" s="122" t="s">
        <v>2519</v>
      </c>
      <c r="I10" s="131" t="s">
        <v>2760</v>
      </c>
      <c r="J10" s="131">
        <v>100</v>
      </c>
      <c r="K10" s="131">
        <v>0</v>
      </c>
      <c r="L10" s="131">
        <v>0</v>
      </c>
      <c r="M10" s="131">
        <v>0</v>
      </c>
      <c r="N10" s="352">
        <v>5</v>
      </c>
      <c r="O10" s="133">
        <v>1500</v>
      </c>
      <c r="P10" s="133">
        <v>1500</v>
      </c>
      <c r="Q10" s="133">
        <v>1500</v>
      </c>
    </row>
    <row r="11" spans="1:17" x14ac:dyDescent="0.25">
      <c r="A11" s="556" t="s">
        <v>92</v>
      </c>
      <c r="B11" s="137" t="s">
        <v>93</v>
      </c>
      <c r="C11" s="128" t="s">
        <v>225</v>
      </c>
      <c r="D11" s="129">
        <v>200</v>
      </c>
      <c r="E11" s="130" t="s">
        <v>233</v>
      </c>
      <c r="F11" s="122">
        <v>50</v>
      </c>
      <c r="G11" s="122">
        <v>10000</v>
      </c>
      <c r="H11" s="122" t="s">
        <v>2519</v>
      </c>
      <c r="I11" s="131" t="s">
        <v>2760</v>
      </c>
      <c r="J11" s="131">
        <v>100</v>
      </c>
      <c r="K11" s="131">
        <v>0</v>
      </c>
      <c r="L11" s="131">
        <v>0</v>
      </c>
      <c r="M11" s="131">
        <v>0</v>
      </c>
      <c r="N11" s="352">
        <v>12.5</v>
      </c>
      <c r="O11" s="133">
        <v>400</v>
      </c>
      <c r="P11" s="133">
        <v>400</v>
      </c>
      <c r="Q11" s="133">
        <v>400</v>
      </c>
    </row>
    <row r="12" spans="1:17" x14ac:dyDescent="0.25">
      <c r="A12" s="556" t="s">
        <v>94</v>
      </c>
      <c r="B12" s="137" t="s">
        <v>95</v>
      </c>
      <c r="C12" s="128" t="s">
        <v>225</v>
      </c>
      <c r="D12" s="129">
        <v>50</v>
      </c>
      <c r="E12" s="130" t="s">
        <v>233</v>
      </c>
      <c r="F12" s="122">
        <v>100</v>
      </c>
      <c r="G12" s="122">
        <v>5000</v>
      </c>
      <c r="H12" s="122" t="s">
        <v>2519</v>
      </c>
      <c r="I12" s="131" t="s">
        <v>2760</v>
      </c>
      <c r="J12" s="131">
        <v>100</v>
      </c>
      <c r="K12" s="131">
        <v>0</v>
      </c>
      <c r="L12" s="131">
        <v>0</v>
      </c>
      <c r="M12" s="131">
        <v>0</v>
      </c>
      <c r="N12" s="352">
        <v>25</v>
      </c>
      <c r="O12" s="133">
        <v>6000</v>
      </c>
      <c r="P12" s="133">
        <v>6000</v>
      </c>
      <c r="Q12" s="133">
        <v>6000</v>
      </c>
    </row>
    <row r="13" spans="1:17" x14ac:dyDescent="0.25">
      <c r="A13" s="556" t="s">
        <v>96</v>
      </c>
      <c r="B13" s="137" t="s">
        <v>97</v>
      </c>
      <c r="C13" s="128" t="s">
        <v>225</v>
      </c>
      <c r="D13" s="129">
        <v>250</v>
      </c>
      <c r="E13" s="130" t="s">
        <v>233</v>
      </c>
      <c r="F13" s="122">
        <v>30</v>
      </c>
      <c r="G13" s="122">
        <v>7500</v>
      </c>
      <c r="H13" s="122" t="s">
        <v>2519</v>
      </c>
      <c r="I13" s="131" t="s">
        <v>2760</v>
      </c>
      <c r="J13" s="131">
        <v>100</v>
      </c>
      <c r="K13" s="131">
        <v>0</v>
      </c>
      <c r="L13" s="131">
        <v>0</v>
      </c>
      <c r="M13" s="131">
        <v>0</v>
      </c>
      <c r="N13" s="352">
        <v>7.5</v>
      </c>
      <c r="O13" s="133">
        <v>2000</v>
      </c>
      <c r="P13" s="133">
        <v>2000</v>
      </c>
      <c r="Q13" s="133">
        <v>2000</v>
      </c>
    </row>
    <row r="14" spans="1:17" x14ac:dyDescent="0.25">
      <c r="A14" s="556" t="s">
        <v>98</v>
      </c>
      <c r="B14" s="137" t="s">
        <v>99</v>
      </c>
      <c r="C14" s="128" t="s">
        <v>225</v>
      </c>
      <c r="D14" s="129">
        <v>250</v>
      </c>
      <c r="E14" s="130" t="s">
        <v>233</v>
      </c>
      <c r="F14" s="122">
        <v>30</v>
      </c>
      <c r="G14" s="122">
        <v>7500</v>
      </c>
      <c r="H14" s="122" t="s">
        <v>2519</v>
      </c>
      <c r="I14" s="131" t="s">
        <v>2760</v>
      </c>
      <c r="J14" s="131">
        <v>100</v>
      </c>
      <c r="K14" s="131">
        <v>0</v>
      </c>
      <c r="L14" s="131">
        <v>0</v>
      </c>
      <c r="M14" s="131">
        <v>0</v>
      </c>
      <c r="N14" s="352">
        <v>7.5</v>
      </c>
      <c r="O14" s="133">
        <v>2000</v>
      </c>
      <c r="P14" s="133">
        <v>2000</v>
      </c>
      <c r="Q14" s="133">
        <v>2000</v>
      </c>
    </row>
    <row r="15" spans="1:17" x14ac:dyDescent="0.25">
      <c r="A15" s="556" t="s">
        <v>100</v>
      </c>
      <c r="B15" s="137" t="s">
        <v>101</v>
      </c>
      <c r="C15" s="128" t="s">
        <v>225</v>
      </c>
      <c r="D15" s="129">
        <v>450</v>
      </c>
      <c r="E15" s="130" t="s">
        <v>233</v>
      </c>
      <c r="F15" s="122">
        <v>20</v>
      </c>
      <c r="G15" s="122">
        <v>9000</v>
      </c>
      <c r="H15" s="122" t="s">
        <v>2519</v>
      </c>
      <c r="I15" s="131" t="s">
        <v>2760</v>
      </c>
      <c r="J15" s="131">
        <v>100</v>
      </c>
      <c r="K15" s="131">
        <v>0</v>
      </c>
      <c r="L15" s="131">
        <v>0</v>
      </c>
      <c r="M15" s="131">
        <v>0</v>
      </c>
      <c r="N15" s="352">
        <v>5</v>
      </c>
      <c r="O15" s="133">
        <v>2700</v>
      </c>
      <c r="P15" s="133">
        <v>2700</v>
      </c>
      <c r="Q15" s="133">
        <v>2700</v>
      </c>
    </row>
    <row r="16" spans="1:17" x14ac:dyDescent="0.25">
      <c r="A16" s="556" t="s">
        <v>234</v>
      </c>
      <c r="B16" s="137" t="s">
        <v>235</v>
      </c>
      <c r="C16" s="128" t="s">
        <v>225</v>
      </c>
      <c r="D16" s="129">
        <v>40</v>
      </c>
      <c r="E16" s="130" t="s">
        <v>233</v>
      </c>
      <c r="F16" s="122">
        <v>150</v>
      </c>
      <c r="G16" s="122">
        <v>6000</v>
      </c>
      <c r="H16" s="122" t="s">
        <v>2519</v>
      </c>
      <c r="I16" s="131" t="s">
        <v>2760</v>
      </c>
      <c r="J16" s="131">
        <v>100</v>
      </c>
      <c r="K16" s="131">
        <v>0</v>
      </c>
      <c r="L16" s="131">
        <v>0</v>
      </c>
      <c r="M16" s="131">
        <v>0</v>
      </c>
      <c r="N16" s="352">
        <v>37.5</v>
      </c>
      <c r="O16" s="133">
        <v>160</v>
      </c>
      <c r="P16" s="133">
        <v>160</v>
      </c>
      <c r="Q16" s="133">
        <v>160</v>
      </c>
    </row>
    <row r="17" spans="1:17" x14ac:dyDescent="0.25">
      <c r="A17" s="556" t="s">
        <v>102</v>
      </c>
      <c r="B17" s="137" t="s">
        <v>103</v>
      </c>
      <c r="C17" s="128" t="s">
        <v>225</v>
      </c>
      <c r="D17" s="129">
        <v>400</v>
      </c>
      <c r="E17" s="130" t="s">
        <v>230</v>
      </c>
      <c r="F17" s="122">
        <v>30</v>
      </c>
      <c r="G17" s="122">
        <v>12000</v>
      </c>
      <c r="H17" s="122" t="s">
        <v>2519</v>
      </c>
      <c r="I17" s="131" t="s">
        <v>2760</v>
      </c>
      <c r="J17" s="131">
        <v>100</v>
      </c>
      <c r="K17" s="131">
        <v>0</v>
      </c>
      <c r="L17" s="131">
        <v>0</v>
      </c>
      <c r="M17" s="131">
        <v>0</v>
      </c>
      <c r="N17" s="352">
        <v>7.5</v>
      </c>
      <c r="O17" s="133">
        <v>3200</v>
      </c>
      <c r="P17" s="133">
        <v>3200</v>
      </c>
      <c r="Q17" s="133">
        <v>3200</v>
      </c>
    </row>
    <row r="18" spans="1:17" x14ac:dyDescent="0.25">
      <c r="A18" s="556" t="s">
        <v>104</v>
      </c>
      <c r="B18" s="137" t="s">
        <v>105</v>
      </c>
      <c r="C18" s="128" t="s">
        <v>225</v>
      </c>
      <c r="D18" s="129">
        <v>100</v>
      </c>
      <c r="E18" s="130" t="s">
        <v>230</v>
      </c>
      <c r="F18" s="122">
        <v>100</v>
      </c>
      <c r="G18" s="122">
        <v>10000</v>
      </c>
      <c r="H18" s="122" t="s">
        <v>2519</v>
      </c>
      <c r="I18" s="131" t="s">
        <v>2760</v>
      </c>
      <c r="J18" s="131">
        <v>100</v>
      </c>
      <c r="K18" s="131">
        <v>0</v>
      </c>
      <c r="L18" s="131">
        <v>0</v>
      </c>
      <c r="M18" s="131">
        <v>0</v>
      </c>
      <c r="N18" s="352">
        <v>25</v>
      </c>
      <c r="O18" s="133">
        <v>200</v>
      </c>
      <c r="P18" s="133">
        <v>200</v>
      </c>
      <c r="Q18" s="133">
        <v>200</v>
      </c>
    </row>
    <row r="19" spans="1:17" x14ac:dyDescent="0.25">
      <c r="A19" s="556" t="s">
        <v>106</v>
      </c>
      <c r="B19" s="137" t="s">
        <v>107</v>
      </c>
      <c r="C19" s="128" t="s">
        <v>225</v>
      </c>
      <c r="D19" s="129">
        <v>40</v>
      </c>
      <c r="E19" s="130" t="s">
        <v>230</v>
      </c>
      <c r="F19" s="122">
        <v>200</v>
      </c>
      <c r="G19" s="122">
        <v>8000</v>
      </c>
      <c r="H19" s="122" t="s">
        <v>2519</v>
      </c>
      <c r="I19" s="131" t="s">
        <v>2760</v>
      </c>
      <c r="J19" s="131">
        <v>100</v>
      </c>
      <c r="K19" s="131">
        <v>0</v>
      </c>
      <c r="L19" s="131">
        <v>0</v>
      </c>
      <c r="M19" s="131">
        <v>0</v>
      </c>
      <c r="N19" s="352">
        <v>50</v>
      </c>
      <c r="O19" s="133">
        <v>400</v>
      </c>
      <c r="P19" s="133">
        <v>400</v>
      </c>
      <c r="Q19" s="133">
        <v>400</v>
      </c>
    </row>
    <row r="20" spans="1:17" x14ac:dyDescent="0.25">
      <c r="A20" s="556" t="s">
        <v>108</v>
      </c>
      <c r="B20" s="137" t="s">
        <v>109</v>
      </c>
      <c r="C20" s="128" t="s">
        <v>225</v>
      </c>
      <c r="D20" s="129">
        <v>100</v>
      </c>
      <c r="E20" s="130" t="s">
        <v>230</v>
      </c>
      <c r="F20" s="122">
        <v>100</v>
      </c>
      <c r="G20" s="122">
        <v>10000</v>
      </c>
      <c r="H20" s="122" t="s">
        <v>2519</v>
      </c>
      <c r="I20" s="131" t="s">
        <v>2760</v>
      </c>
      <c r="J20" s="131">
        <v>0</v>
      </c>
      <c r="K20" s="131">
        <v>0</v>
      </c>
      <c r="L20" s="131">
        <v>100</v>
      </c>
      <c r="M20" s="131">
        <v>0</v>
      </c>
      <c r="N20" s="352">
        <v>25</v>
      </c>
      <c r="O20" s="133">
        <v>1000</v>
      </c>
      <c r="P20" s="133">
        <v>1000</v>
      </c>
      <c r="Q20" s="133">
        <v>1000</v>
      </c>
    </row>
    <row r="21" spans="1:17" x14ac:dyDescent="0.25">
      <c r="A21" s="556" t="s">
        <v>110</v>
      </c>
      <c r="B21" s="137" t="s">
        <v>111</v>
      </c>
      <c r="C21" s="128" t="s">
        <v>225</v>
      </c>
      <c r="D21" s="129">
        <v>150</v>
      </c>
      <c r="E21" s="130" t="s">
        <v>230</v>
      </c>
      <c r="F21" s="122">
        <v>228</v>
      </c>
      <c r="G21" s="122">
        <v>34200</v>
      </c>
      <c r="H21" s="122" t="s">
        <v>2519</v>
      </c>
      <c r="I21" s="131" t="s">
        <v>2760</v>
      </c>
      <c r="J21" s="131">
        <v>0</v>
      </c>
      <c r="K21" s="131">
        <v>0</v>
      </c>
      <c r="L21" s="131">
        <v>100</v>
      </c>
      <c r="M21" s="131">
        <v>0</v>
      </c>
      <c r="N21" s="352">
        <v>57</v>
      </c>
      <c r="O21" s="133">
        <v>3000</v>
      </c>
      <c r="P21" s="133">
        <v>3000</v>
      </c>
      <c r="Q21" s="133">
        <v>3000</v>
      </c>
    </row>
    <row r="22" spans="1:17" x14ac:dyDescent="0.25">
      <c r="A22" s="556" t="s">
        <v>236</v>
      </c>
      <c r="B22" s="137" t="s">
        <v>237</v>
      </c>
      <c r="C22" s="128" t="s">
        <v>225</v>
      </c>
      <c r="D22" s="129">
        <v>50</v>
      </c>
      <c r="E22" s="130" t="s">
        <v>230</v>
      </c>
      <c r="F22" s="122">
        <v>150</v>
      </c>
      <c r="G22" s="122">
        <v>7500</v>
      </c>
      <c r="H22" s="122" t="s">
        <v>2519</v>
      </c>
      <c r="I22" s="131" t="s">
        <v>2760</v>
      </c>
      <c r="J22" s="131">
        <v>0</v>
      </c>
      <c r="K22" s="131">
        <v>0</v>
      </c>
      <c r="L22" s="131">
        <v>100</v>
      </c>
      <c r="M22" s="131">
        <v>0</v>
      </c>
      <c r="N22" s="352">
        <v>37.5</v>
      </c>
      <c r="O22" s="133">
        <v>7500</v>
      </c>
      <c r="P22" s="133">
        <v>7500</v>
      </c>
      <c r="Q22" s="133">
        <v>7500</v>
      </c>
    </row>
    <row r="23" spans="1:17" x14ac:dyDescent="0.25">
      <c r="A23" s="556" t="s">
        <v>236</v>
      </c>
      <c r="B23" s="137" t="s">
        <v>238</v>
      </c>
      <c r="C23" s="128" t="s">
        <v>225</v>
      </c>
      <c r="D23" s="129">
        <v>200</v>
      </c>
      <c r="E23" s="130" t="s">
        <v>230</v>
      </c>
      <c r="F23" s="122">
        <v>60</v>
      </c>
      <c r="G23" s="122">
        <v>12000</v>
      </c>
      <c r="H23" s="122" t="s">
        <v>2519</v>
      </c>
      <c r="I23" s="131" t="s">
        <v>2760</v>
      </c>
      <c r="J23" s="131">
        <v>0</v>
      </c>
      <c r="K23" s="131">
        <v>0</v>
      </c>
      <c r="L23" s="131">
        <v>100</v>
      </c>
      <c r="M23" s="131">
        <v>0</v>
      </c>
      <c r="N23" s="352">
        <v>15</v>
      </c>
      <c r="O23" s="133">
        <v>20000</v>
      </c>
      <c r="P23" s="133">
        <v>20000</v>
      </c>
      <c r="Q23" s="133">
        <v>20000</v>
      </c>
    </row>
    <row r="24" spans="1:17" x14ac:dyDescent="0.25">
      <c r="A24" s="556" t="s">
        <v>112</v>
      </c>
      <c r="B24" s="137" t="s">
        <v>113</v>
      </c>
      <c r="C24" s="128" t="s">
        <v>225</v>
      </c>
      <c r="D24" s="129">
        <v>600</v>
      </c>
      <c r="E24" s="130" t="s">
        <v>239</v>
      </c>
      <c r="F24" s="122">
        <v>20</v>
      </c>
      <c r="G24" s="122">
        <v>12000</v>
      </c>
      <c r="H24" s="122" t="s">
        <v>2519</v>
      </c>
      <c r="I24" s="131" t="s">
        <v>2760</v>
      </c>
      <c r="J24" s="131">
        <v>0</v>
      </c>
      <c r="K24" s="131">
        <v>0</v>
      </c>
      <c r="L24" s="131">
        <v>100</v>
      </c>
      <c r="M24" s="131">
        <v>0</v>
      </c>
      <c r="N24" s="352">
        <v>5</v>
      </c>
      <c r="O24" s="133">
        <v>30000</v>
      </c>
      <c r="P24" s="133">
        <v>30000</v>
      </c>
      <c r="Q24" s="133">
        <v>30000</v>
      </c>
    </row>
    <row r="25" spans="1:17" x14ac:dyDescent="0.25">
      <c r="A25" s="556" t="s">
        <v>114</v>
      </c>
      <c r="B25" s="137" t="s">
        <v>115</v>
      </c>
      <c r="C25" s="128" t="s">
        <v>225</v>
      </c>
      <c r="D25" s="129">
        <v>1200</v>
      </c>
      <c r="E25" s="130" t="s">
        <v>233</v>
      </c>
      <c r="F25" s="122">
        <v>24</v>
      </c>
      <c r="G25" s="122">
        <v>28800</v>
      </c>
      <c r="H25" s="122" t="s">
        <v>2519</v>
      </c>
      <c r="I25" s="131" t="s">
        <v>2760</v>
      </c>
      <c r="J25" s="131">
        <v>0</v>
      </c>
      <c r="K25" s="131">
        <v>0</v>
      </c>
      <c r="L25" s="131">
        <v>100</v>
      </c>
      <c r="M25" s="131">
        <v>0</v>
      </c>
      <c r="N25" s="352">
        <v>6</v>
      </c>
      <c r="O25" s="133">
        <v>6000</v>
      </c>
      <c r="P25" s="133">
        <v>6000</v>
      </c>
      <c r="Q25" s="133">
        <v>6000</v>
      </c>
    </row>
    <row r="26" spans="1:17" ht="15" customHeight="1" x14ac:dyDescent="0.25">
      <c r="A26" s="556" t="s">
        <v>2516</v>
      </c>
      <c r="B26" s="137" t="s">
        <v>244</v>
      </c>
      <c r="C26" s="134" t="s">
        <v>245</v>
      </c>
      <c r="D26" s="129">
        <v>10000</v>
      </c>
      <c r="E26" s="130" t="s">
        <v>231</v>
      </c>
      <c r="F26" s="122">
        <v>2</v>
      </c>
      <c r="G26" s="122">
        <v>20000</v>
      </c>
      <c r="H26" s="122" t="s">
        <v>2519</v>
      </c>
      <c r="I26" s="131" t="s">
        <v>2761</v>
      </c>
      <c r="J26" s="131">
        <v>0</v>
      </c>
      <c r="K26" s="131">
        <v>0</v>
      </c>
      <c r="L26" s="131">
        <v>100</v>
      </c>
      <c r="M26" s="131">
        <v>0</v>
      </c>
      <c r="N26" s="352">
        <v>0.5</v>
      </c>
      <c r="O26" s="133">
        <v>5000</v>
      </c>
      <c r="P26" s="133">
        <v>5000</v>
      </c>
      <c r="Q26" s="133">
        <v>5000</v>
      </c>
    </row>
    <row r="27" spans="1:17" ht="14.25" customHeight="1" x14ac:dyDescent="0.25">
      <c r="A27" s="556" t="s">
        <v>1014</v>
      </c>
      <c r="B27" s="137" t="s">
        <v>246</v>
      </c>
      <c r="C27" s="134" t="s">
        <v>245</v>
      </c>
      <c r="D27" s="129">
        <v>2500</v>
      </c>
      <c r="E27" s="130" t="s">
        <v>231</v>
      </c>
      <c r="F27" s="122">
        <v>4</v>
      </c>
      <c r="G27" s="122">
        <v>10000</v>
      </c>
      <c r="H27" s="122" t="s">
        <v>2519</v>
      </c>
      <c r="I27" s="131" t="s">
        <v>2761</v>
      </c>
      <c r="J27" s="131">
        <v>0</v>
      </c>
      <c r="K27" s="131">
        <v>0</v>
      </c>
      <c r="L27" s="131">
        <v>100</v>
      </c>
      <c r="M27" s="131">
        <v>0</v>
      </c>
      <c r="N27" s="352">
        <v>1</v>
      </c>
      <c r="O27" s="133">
        <v>2500</v>
      </c>
      <c r="P27" s="133">
        <v>2500</v>
      </c>
      <c r="Q27" s="133">
        <v>2500</v>
      </c>
    </row>
    <row r="28" spans="1:17" ht="12.75" customHeight="1" x14ac:dyDescent="0.25">
      <c r="A28" s="556" t="s">
        <v>247</v>
      </c>
      <c r="B28" s="137" t="s">
        <v>248</v>
      </c>
      <c r="C28" s="134" t="s">
        <v>245</v>
      </c>
      <c r="D28" s="129">
        <v>1400</v>
      </c>
      <c r="E28" s="130" t="s">
        <v>231</v>
      </c>
      <c r="F28" s="122">
        <v>5</v>
      </c>
      <c r="G28" s="122">
        <v>7000</v>
      </c>
      <c r="H28" s="122" t="s">
        <v>2519</v>
      </c>
      <c r="I28" s="131" t="s">
        <v>2761</v>
      </c>
      <c r="J28" s="131">
        <v>0</v>
      </c>
      <c r="K28" s="131">
        <v>0</v>
      </c>
      <c r="L28" s="131">
        <v>100</v>
      </c>
      <c r="M28" s="131">
        <v>0</v>
      </c>
      <c r="N28" s="352">
        <v>1.25</v>
      </c>
      <c r="O28" s="133">
        <v>1750</v>
      </c>
      <c r="P28" s="133">
        <v>1750</v>
      </c>
      <c r="Q28" s="133">
        <v>1750</v>
      </c>
    </row>
    <row r="29" spans="1:17" ht="17.25" customHeight="1" x14ac:dyDescent="0.25">
      <c r="A29" s="556" t="s">
        <v>249</v>
      </c>
      <c r="B29" s="137" t="s">
        <v>250</v>
      </c>
      <c r="C29" s="134" t="s">
        <v>245</v>
      </c>
      <c r="D29" s="129">
        <v>10000</v>
      </c>
      <c r="E29" s="130" t="s">
        <v>231</v>
      </c>
      <c r="F29" s="122">
        <v>1</v>
      </c>
      <c r="G29" s="122">
        <v>10000</v>
      </c>
      <c r="H29" s="122" t="s">
        <v>2519</v>
      </c>
      <c r="I29" s="131" t="s">
        <v>2761</v>
      </c>
      <c r="J29" s="131">
        <v>0</v>
      </c>
      <c r="K29" s="131">
        <v>0</v>
      </c>
      <c r="L29" s="131">
        <v>100</v>
      </c>
      <c r="M29" s="131">
        <v>0</v>
      </c>
      <c r="N29" s="352">
        <v>0.25</v>
      </c>
      <c r="O29" s="133">
        <v>2500</v>
      </c>
      <c r="P29" s="133">
        <v>2500</v>
      </c>
      <c r="Q29" s="133">
        <v>2500</v>
      </c>
    </row>
    <row r="30" spans="1:17" ht="18" customHeight="1" x14ac:dyDescent="0.25">
      <c r="A30" s="556" t="s">
        <v>1524</v>
      </c>
      <c r="B30" s="137" t="s">
        <v>251</v>
      </c>
      <c r="C30" s="134" t="s">
        <v>245</v>
      </c>
      <c r="D30" s="129">
        <v>1000</v>
      </c>
      <c r="E30" s="130" t="s">
        <v>231</v>
      </c>
      <c r="F30" s="122">
        <v>10</v>
      </c>
      <c r="G30" s="122">
        <v>10000</v>
      </c>
      <c r="H30" s="122" t="s">
        <v>2519</v>
      </c>
      <c r="I30" s="131" t="s">
        <v>2761</v>
      </c>
      <c r="J30" s="131">
        <v>0</v>
      </c>
      <c r="K30" s="131">
        <v>0</v>
      </c>
      <c r="L30" s="131">
        <v>100</v>
      </c>
      <c r="M30" s="131">
        <v>0</v>
      </c>
      <c r="N30" s="352">
        <v>2.5</v>
      </c>
      <c r="O30" s="133">
        <v>2500</v>
      </c>
      <c r="P30" s="133">
        <v>2500</v>
      </c>
      <c r="Q30" s="133">
        <v>2500</v>
      </c>
    </row>
    <row r="31" spans="1:17" ht="14.25" customHeight="1" x14ac:dyDescent="0.25">
      <c r="A31" s="555" t="s">
        <v>2746</v>
      </c>
      <c r="B31" s="137" t="s">
        <v>252</v>
      </c>
      <c r="C31" s="134" t="s">
        <v>245</v>
      </c>
      <c r="D31" s="129">
        <v>25000</v>
      </c>
      <c r="E31" s="130" t="s">
        <v>231</v>
      </c>
      <c r="F31" s="122">
        <v>2</v>
      </c>
      <c r="G31" s="122">
        <v>50000</v>
      </c>
      <c r="H31" s="122" t="s">
        <v>2519</v>
      </c>
      <c r="I31" s="131" t="s">
        <v>2761</v>
      </c>
      <c r="J31" s="131">
        <v>0</v>
      </c>
      <c r="K31" s="131">
        <v>0</v>
      </c>
      <c r="L31" s="131">
        <v>100</v>
      </c>
      <c r="M31" s="131">
        <v>0</v>
      </c>
      <c r="N31" s="352">
        <v>0.5</v>
      </c>
      <c r="O31" s="133">
        <v>12500</v>
      </c>
      <c r="P31" s="133">
        <v>12500</v>
      </c>
      <c r="Q31" s="133">
        <v>12500</v>
      </c>
    </row>
    <row r="32" spans="1:17" ht="16.5" customHeight="1" x14ac:dyDescent="0.25">
      <c r="A32" s="556" t="s">
        <v>2518</v>
      </c>
      <c r="B32" s="137" t="s">
        <v>253</v>
      </c>
      <c r="C32" s="134" t="s">
        <v>245</v>
      </c>
      <c r="D32" s="129">
        <v>1700</v>
      </c>
      <c r="E32" s="130" t="s">
        <v>231</v>
      </c>
      <c r="F32" s="122">
        <v>10</v>
      </c>
      <c r="G32" s="122">
        <v>17000</v>
      </c>
      <c r="H32" s="122" t="s">
        <v>2519</v>
      </c>
      <c r="I32" s="131" t="s">
        <v>2761</v>
      </c>
      <c r="J32" s="131">
        <v>0</v>
      </c>
      <c r="K32" s="131">
        <v>0</v>
      </c>
      <c r="L32" s="131">
        <v>100</v>
      </c>
      <c r="M32" s="131">
        <v>0</v>
      </c>
      <c r="N32" s="352">
        <v>2.5</v>
      </c>
      <c r="O32" s="133">
        <v>4250</v>
      </c>
      <c r="P32" s="133">
        <v>4250</v>
      </c>
      <c r="Q32" s="133">
        <v>4250</v>
      </c>
    </row>
    <row r="33" spans="1:17" ht="14.25" customHeight="1" x14ac:dyDescent="0.25">
      <c r="A33" s="556" t="s">
        <v>254</v>
      </c>
      <c r="B33" s="137" t="s">
        <v>255</v>
      </c>
      <c r="C33" s="134" t="s">
        <v>245</v>
      </c>
      <c r="D33" s="129">
        <v>2000</v>
      </c>
      <c r="E33" s="130" t="s">
        <v>231</v>
      </c>
      <c r="F33" s="122">
        <v>9</v>
      </c>
      <c r="G33" s="122">
        <v>18000</v>
      </c>
      <c r="H33" s="122" t="s">
        <v>2519</v>
      </c>
      <c r="I33" s="131" t="s">
        <v>2761</v>
      </c>
      <c r="J33" s="131">
        <v>0</v>
      </c>
      <c r="K33" s="131">
        <v>0</v>
      </c>
      <c r="L33" s="131">
        <v>100</v>
      </c>
      <c r="M33" s="131">
        <v>0</v>
      </c>
      <c r="N33" s="352">
        <v>2.25</v>
      </c>
      <c r="O33" s="133">
        <v>4500</v>
      </c>
      <c r="P33" s="133">
        <v>4500</v>
      </c>
      <c r="Q33" s="133">
        <v>4500</v>
      </c>
    </row>
    <row r="34" spans="1:17" ht="15.75" customHeight="1" x14ac:dyDescent="0.25">
      <c r="A34" s="556" t="s">
        <v>1526</v>
      </c>
      <c r="B34" s="137" t="s">
        <v>256</v>
      </c>
      <c r="C34" s="134" t="s">
        <v>245</v>
      </c>
      <c r="D34" s="129">
        <v>50000</v>
      </c>
      <c r="E34" s="130" t="s">
        <v>231</v>
      </c>
      <c r="F34" s="122">
        <v>1</v>
      </c>
      <c r="G34" s="122">
        <v>50000</v>
      </c>
      <c r="H34" s="122" t="s">
        <v>2519</v>
      </c>
      <c r="I34" s="131" t="s">
        <v>2761</v>
      </c>
      <c r="J34" s="131">
        <v>0</v>
      </c>
      <c r="K34" s="131">
        <v>0</v>
      </c>
      <c r="L34" s="131">
        <v>100</v>
      </c>
      <c r="M34" s="131">
        <v>0</v>
      </c>
      <c r="N34" s="352">
        <v>0.25</v>
      </c>
      <c r="O34" s="133">
        <v>12500</v>
      </c>
      <c r="P34" s="133">
        <v>12500</v>
      </c>
      <c r="Q34" s="133">
        <v>12500</v>
      </c>
    </row>
    <row r="35" spans="1:17" ht="15" customHeight="1" x14ac:dyDescent="0.25">
      <c r="A35" s="556" t="s">
        <v>1527</v>
      </c>
      <c r="B35" s="137" t="s">
        <v>257</v>
      </c>
      <c r="C35" s="134" t="s">
        <v>245</v>
      </c>
      <c r="D35" s="129">
        <v>8000</v>
      </c>
      <c r="E35" s="130" t="s">
        <v>231</v>
      </c>
      <c r="F35" s="122">
        <v>1</v>
      </c>
      <c r="G35" s="122">
        <v>8000</v>
      </c>
      <c r="H35" s="122" t="s">
        <v>2519</v>
      </c>
      <c r="I35" s="131" t="s">
        <v>2761</v>
      </c>
      <c r="J35" s="131">
        <v>0</v>
      </c>
      <c r="K35" s="131">
        <v>0</v>
      </c>
      <c r="L35" s="131">
        <v>100</v>
      </c>
      <c r="M35" s="131">
        <v>0</v>
      </c>
      <c r="N35" s="352">
        <v>0.25</v>
      </c>
      <c r="O35" s="135">
        <v>2000</v>
      </c>
      <c r="P35" s="135">
        <v>2000</v>
      </c>
      <c r="Q35" s="135">
        <v>2000</v>
      </c>
    </row>
    <row r="36" spans="1:17" x14ac:dyDescent="0.25">
      <c r="A36" s="556" t="s">
        <v>258</v>
      </c>
      <c r="B36" s="137" t="s">
        <v>259</v>
      </c>
      <c r="C36" s="128" t="s">
        <v>260</v>
      </c>
      <c r="D36" s="129">
        <v>40000</v>
      </c>
      <c r="E36" s="130" t="s">
        <v>231</v>
      </c>
      <c r="F36" s="122">
        <v>2</v>
      </c>
      <c r="G36" s="122">
        <v>80000</v>
      </c>
      <c r="H36" s="122" t="s">
        <v>2519</v>
      </c>
      <c r="I36" s="131" t="s">
        <v>2762</v>
      </c>
      <c r="J36" s="131">
        <v>0</v>
      </c>
      <c r="K36" s="131">
        <v>0</v>
      </c>
      <c r="L36" s="131">
        <v>100</v>
      </c>
      <c r="M36" s="131">
        <v>0</v>
      </c>
      <c r="N36" s="352">
        <v>0.5</v>
      </c>
      <c r="O36" s="133">
        <v>20000</v>
      </c>
      <c r="P36" s="133">
        <v>20000</v>
      </c>
      <c r="Q36" s="133">
        <v>20000</v>
      </c>
    </row>
    <row r="37" spans="1:17" x14ac:dyDescent="0.25">
      <c r="A37" s="556" t="s">
        <v>261</v>
      </c>
      <c r="B37" s="137" t="s">
        <v>262</v>
      </c>
      <c r="C37" s="128" t="s">
        <v>260</v>
      </c>
      <c r="D37" s="129">
        <v>25000</v>
      </c>
      <c r="E37" s="130" t="s">
        <v>212</v>
      </c>
      <c r="F37" s="122">
        <v>10</v>
      </c>
      <c r="G37" s="122">
        <v>250000</v>
      </c>
      <c r="H37" s="122" t="s">
        <v>2519</v>
      </c>
      <c r="I37" s="131" t="s">
        <v>2762</v>
      </c>
      <c r="J37" s="131">
        <v>0</v>
      </c>
      <c r="K37" s="131">
        <v>0</v>
      </c>
      <c r="L37" s="131">
        <v>100</v>
      </c>
      <c r="M37" s="131">
        <v>0</v>
      </c>
      <c r="N37" s="352">
        <v>2.5</v>
      </c>
      <c r="O37" s="133">
        <v>62500</v>
      </c>
      <c r="P37" s="133">
        <v>62500</v>
      </c>
      <c r="Q37" s="133">
        <v>62500</v>
      </c>
    </row>
    <row r="38" spans="1:17" x14ac:dyDescent="0.25">
      <c r="A38" s="556" t="s">
        <v>263</v>
      </c>
      <c r="B38" s="137" t="s">
        <v>264</v>
      </c>
      <c r="C38" s="128" t="s">
        <v>260</v>
      </c>
      <c r="D38" s="129">
        <v>15000</v>
      </c>
      <c r="E38" s="130" t="s">
        <v>212</v>
      </c>
      <c r="F38" s="122">
        <v>3</v>
      </c>
      <c r="G38" s="122">
        <v>45000</v>
      </c>
      <c r="H38" s="122" t="s">
        <v>2519</v>
      </c>
      <c r="I38" s="131" t="s">
        <v>2762</v>
      </c>
      <c r="J38" s="131">
        <v>0</v>
      </c>
      <c r="K38" s="131">
        <v>0</v>
      </c>
      <c r="L38" s="131">
        <v>100</v>
      </c>
      <c r="M38" s="131">
        <v>0</v>
      </c>
      <c r="N38" s="352">
        <v>0.75</v>
      </c>
      <c r="O38" s="133">
        <v>11250</v>
      </c>
      <c r="P38" s="133">
        <v>11250</v>
      </c>
      <c r="Q38" s="133">
        <v>11250</v>
      </c>
    </row>
    <row r="39" spans="1:17" x14ac:dyDescent="0.25">
      <c r="A39" s="556" t="s">
        <v>265</v>
      </c>
      <c r="B39" s="137" t="s">
        <v>266</v>
      </c>
      <c r="C39" s="128" t="s">
        <v>260</v>
      </c>
      <c r="D39" s="129">
        <v>45000</v>
      </c>
      <c r="E39" s="130" t="s">
        <v>212</v>
      </c>
      <c r="F39" s="122">
        <v>1</v>
      </c>
      <c r="G39" s="122">
        <v>45000</v>
      </c>
      <c r="H39" s="122" t="s">
        <v>2519</v>
      </c>
      <c r="I39" s="131" t="s">
        <v>2762</v>
      </c>
      <c r="J39" s="131">
        <v>0</v>
      </c>
      <c r="K39" s="131">
        <v>0</v>
      </c>
      <c r="L39" s="131">
        <v>100</v>
      </c>
      <c r="M39" s="131">
        <v>0</v>
      </c>
      <c r="N39" s="352">
        <v>0.25</v>
      </c>
      <c r="O39" s="133">
        <v>11250</v>
      </c>
      <c r="P39" s="133">
        <v>11250</v>
      </c>
      <c r="Q39" s="133">
        <v>11250</v>
      </c>
    </row>
    <row r="40" spans="1:17" x14ac:dyDescent="0.25">
      <c r="A40" s="556" t="s">
        <v>267</v>
      </c>
      <c r="B40" s="137" t="s">
        <v>268</v>
      </c>
      <c r="C40" s="128" t="s">
        <v>260</v>
      </c>
      <c r="D40" s="129">
        <v>15000</v>
      </c>
      <c r="E40" s="130" t="s">
        <v>212</v>
      </c>
      <c r="F40" s="122">
        <v>1</v>
      </c>
      <c r="G40" s="122">
        <v>15000</v>
      </c>
      <c r="H40" s="122" t="s">
        <v>2519</v>
      </c>
      <c r="I40" s="131" t="s">
        <v>2762</v>
      </c>
      <c r="J40" s="131">
        <v>0</v>
      </c>
      <c r="K40" s="131">
        <v>0</v>
      </c>
      <c r="L40" s="131">
        <v>100</v>
      </c>
      <c r="M40" s="131">
        <v>0</v>
      </c>
      <c r="N40" s="352">
        <v>0.25</v>
      </c>
      <c r="O40" s="133">
        <v>3750</v>
      </c>
      <c r="P40" s="133">
        <v>3750</v>
      </c>
      <c r="Q40" s="133">
        <v>3750</v>
      </c>
    </row>
    <row r="41" spans="1:17" x14ac:dyDescent="0.25">
      <c r="A41" s="556" t="s">
        <v>269</v>
      </c>
      <c r="B41" s="137" t="s">
        <v>270</v>
      </c>
      <c r="C41" s="128" t="s">
        <v>260</v>
      </c>
      <c r="D41" s="129">
        <v>55000</v>
      </c>
      <c r="E41" s="130" t="s">
        <v>212</v>
      </c>
      <c r="F41" s="122">
        <v>1</v>
      </c>
      <c r="G41" s="122">
        <v>55000</v>
      </c>
      <c r="H41" s="122" t="s">
        <v>2519</v>
      </c>
      <c r="I41" s="131" t="s">
        <v>2762</v>
      </c>
      <c r="J41" s="131">
        <v>0</v>
      </c>
      <c r="K41" s="131">
        <v>0</v>
      </c>
      <c r="L41" s="131">
        <v>100</v>
      </c>
      <c r="M41" s="131">
        <v>0</v>
      </c>
      <c r="N41" s="352">
        <v>0.25</v>
      </c>
      <c r="O41" s="133">
        <v>13750</v>
      </c>
      <c r="P41" s="133">
        <v>13750</v>
      </c>
      <c r="Q41" s="133">
        <v>13750</v>
      </c>
    </row>
    <row r="42" spans="1:17" x14ac:dyDescent="0.25">
      <c r="A42" s="556" t="s">
        <v>271</v>
      </c>
      <c r="B42" s="137" t="s">
        <v>272</v>
      </c>
      <c r="C42" s="128" t="s">
        <v>260</v>
      </c>
      <c r="D42" s="129">
        <v>25000</v>
      </c>
      <c r="E42" s="130" t="s">
        <v>212</v>
      </c>
      <c r="F42" s="122">
        <v>2</v>
      </c>
      <c r="G42" s="122">
        <v>50000</v>
      </c>
      <c r="H42" s="122" t="s">
        <v>2519</v>
      </c>
      <c r="I42" s="131" t="s">
        <v>2762</v>
      </c>
      <c r="J42" s="131">
        <v>0</v>
      </c>
      <c r="K42" s="131">
        <v>0</v>
      </c>
      <c r="L42" s="131">
        <v>100</v>
      </c>
      <c r="M42" s="131">
        <v>0</v>
      </c>
      <c r="N42" s="352">
        <v>0.5</v>
      </c>
      <c r="O42" s="133">
        <v>12500</v>
      </c>
      <c r="P42" s="133">
        <v>12500</v>
      </c>
      <c r="Q42" s="133">
        <v>12500</v>
      </c>
    </row>
    <row r="43" spans="1:17" x14ac:dyDescent="0.25">
      <c r="A43" s="556" t="s">
        <v>1548</v>
      </c>
      <c r="B43" s="137" t="s">
        <v>273</v>
      </c>
      <c r="C43" s="128" t="s">
        <v>260</v>
      </c>
      <c r="D43" s="129">
        <v>4000</v>
      </c>
      <c r="E43" s="130" t="s">
        <v>212</v>
      </c>
      <c r="F43" s="122">
        <v>15</v>
      </c>
      <c r="G43" s="122">
        <v>60000</v>
      </c>
      <c r="H43" s="122" t="s">
        <v>2519</v>
      </c>
      <c r="I43" s="131" t="s">
        <v>2762</v>
      </c>
      <c r="J43" s="131">
        <v>0</v>
      </c>
      <c r="K43" s="131">
        <v>0</v>
      </c>
      <c r="L43" s="131">
        <v>100</v>
      </c>
      <c r="M43" s="131">
        <v>0</v>
      </c>
      <c r="N43" s="352">
        <v>3.75</v>
      </c>
      <c r="O43" s="135">
        <v>15000</v>
      </c>
      <c r="P43" s="135">
        <v>15000</v>
      </c>
      <c r="Q43" s="135">
        <v>15000</v>
      </c>
    </row>
    <row r="44" spans="1:17" x14ac:dyDescent="0.25">
      <c r="A44" s="557" t="s">
        <v>12</v>
      </c>
      <c r="B44" s="137" t="s">
        <v>274</v>
      </c>
      <c r="C44" s="134" t="s">
        <v>275</v>
      </c>
      <c r="D44" s="129">
        <v>2000</v>
      </c>
      <c r="E44" s="130" t="s">
        <v>276</v>
      </c>
      <c r="F44" s="122">
        <v>25</v>
      </c>
      <c r="G44" s="122">
        <v>50000</v>
      </c>
      <c r="H44" s="122" t="s">
        <v>2519</v>
      </c>
      <c r="I44" s="131" t="s">
        <v>2763</v>
      </c>
      <c r="J44" s="131">
        <v>0</v>
      </c>
      <c r="K44" s="131">
        <v>100</v>
      </c>
      <c r="L44" s="131">
        <v>100</v>
      </c>
      <c r="M44" s="131">
        <v>0</v>
      </c>
      <c r="N44" s="352">
        <v>6.25</v>
      </c>
      <c r="O44" s="133">
        <v>12500</v>
      </c>
      <c r="P44" s="133">
        <v>12500</v>
      </c>
      <c r="Q44" s="133">
        <v>12500</v>
      </c>
    </row>
    <row r="45" spans="1:17" ht="16.5" customHeight="1" x14ac:dyDescent="0.25">
      <c r="A45" s="556" t="s">
        <v>277</v>
      </c>
      <c r="B45" s="137" t="s">
        <v>278</v>
      </c>
      <c r="C45" s="136" t="s">
        <v>279</v>
      </c>
      <c r="D45" s="129">
        <v>100</v>
      </c>
      <c r="E45" s="130" t="s">
        <v>280</v>
      </c>
      <c r="F45" s="122">
        <v>199</v>
      </c>
      <c r="G45" s="122">
        <v>19900</v>
      </c>
      <c r="H45" s="122" t="s">
        <v>2519</v>
      </c>
      <c r="I45" s="131" t="s">
        <v>2764</v>
      </c>
      <c r="J45" s="131">
        <v>0</v>
      </c>
      <c r="K45" s="131">
        <v>100</v>
      </c>
      <c r="L45" s="131">
        <v>100</v>
      </c>
      <c r="M45" s="131">
        <v>0</v>
      </c>
      <c r="N45" s="352">
        <v>49.75</v>
      </c>
      <c r="O45" s="133">
        <v>4975</v>
      </c>
      <c r="P45" s="133">
        <v>4975</v>
      </c>
      <c r="Q45" s="133">
        <v>4975</v>
      </c>
    </row>
    <row r="46" spans="1:17" ht="15.75" customHeight="1" x14ac:dyDescent="0.25">
      <c r="A46" s="556" t="s">
        <v>277</v>
      </c>
      <c r="B46" s="137" t="s">
        <v>281</v>
      </c>
      <c r="C46" s="136" t="s">
        <v>279</v>
      </c>
      <c r="D46" s="129">
        <v>60</v>
      </c>
      <c r="E46" s="130" t="s">
        <v>282</v>
      </c>
      <c r="F46" s="122">
        <v>2500</v>
      </c>
      <c r="G46" s="122">
        <v>150000</v>
      </c>
      <c r="H46" s="122" t="s">
        <v>2519</v>
      </c>
      <c r="I46" s="131" t="s">
        <v>2764</v>
      </c>
      <c r="J46" s="131">
        <v>0</v>
      </c>
      <c r="K46" s="131">
        <v>100</v>
      </c>
      <c r="L46" s="131">
        <v>100</v>
      </c>
      <c r="M46" s="131">
        <v>0</v>
      </c>
      <c r="N46" s="352">
        <v>625</v>
      </c>
      <c r="O46" s="133">
        <v>37500</v>
      </c>
      <c r="P46" s="133">
        <v>37500</v>
      </c>
      <c r="Q46" s="133">
        <v>37500</v>
      </c>
    </row>
    <row r="47" spans="1:17" ht="13.5" customHeight="1" x14ac:dyDescent="0.25">
      <c r="A47" s="556" t="s">
        <v>284</v>
      </c>
      <c r="B47" s="137" t="s">
        <v>285</v>
      </c>
      <c r="C47" s="136" t="s">
        <v>279</v>
      </c>
      <c r="D47" s="129">
        <v>400</v>
      </c>
      <c r="E47" s="130" t="s">
        <v>280</v>
      </c>
      <c r="F47" s="122">
        <v>12</v>
      </c>
      <c r="G47" s="122">
        <v>48000</v>
      </c>
      <c r="H47" s="122" t="s">
        <v>2519</v>
      </c>
      <c r="I47" s="131" t="s">
        <v>2764</v>
      </c>
      <c r="J47" s="131">
        <v>0</v>
      </c>
      <c r="K47" s="131">
        <v>100</v>
      </c>
      <c r="L47" s="131">
        <v>100</v>
      </c>
      <c r="M47" s="131">
        <v>0</v>
      </c>
      <c r="N47" s="352">
        <v>3</v>
      </c>
      <c r="O47" s="133">
        <v>12000</v>
      </c>
      <c r="P47" s="133">
        <v>12000</v>
      </c>
      <c r="Q47" s="133">
        <v>12000</v>
      </c>
    </row>
    <row r="48" spans="1:17" ht="17.25" customHeight="1" x14ac:dyDescent="0.25">
      <c r="A48" s="557" t="s">
        <v>193</v>
      </c>
      <c r="B48" s="137" t="s">
        <v>286</v>
      </c>
      <c r="C48" s="136" t="s">
        <v>279</v>
      </c>
      <c r="D48" s="129">
        <v>548</v>
      </c>
      <c r="E48" s="130" t="s">
        <v>287</v>
      </c>
      <c r="F48" s="122">
        <v>250</v>
      </c>
      <c r="G48" s="122">
        <v>137000</v>
      </c>
      <c r="H48" s="122" t="s">
        <v>49</v>
      </c>
      <c r="I48" s="131" t="s">
        <v>2764</v>
      </c>
      <c r="J48" s="131">
        <v>0</v>
      </c>
      <c r="K48" s="131">
        <v>100</v>
      </c>
      <c r="L48" s="131">
        <v>100</v>
      </c>
      <c r="M48" s="131">
        <v>0</v>
      </c>
      <c r="N48" s="352">
        <v>62.5</v>
      </c>
      <c r="O48" s="133">
        <v>34250</v>
      </c>
      <c r="P48" s="133">
        <v>34250</v>
      </c>
      <c r="Q48" s="133">
        <v>34250</v>
      </c>
    </row>
    <row r="49" spans="1:17" ht="14.25" customHeight="1" x14ac:dyDescent="0.25">
      <c r="A49" s="557" t="s">
        <v>989</v>
      </c>
      <c r="B49" s="137" t="s">
        <v>288</v>
      </c>
      <c r="C49" s="136" t="s">
        <v>279</v>
      </c>
      <c r="D49" s="129">
        <v>675</v>
      </c>
      <c r="E49" s="130" t="s">
        <v>287</v>
      </c>
      <c r="F49" s="122">
        <v>200</v>
      </c>
      <c r="G49" s="122">
        <v>135000</v>
      </c>
      <c r="H49" s="122" t="s">
        <v>49</v>
      </c>
      <c r="I49" s="131" t="s">
        <v>2764</v>
      </c>
      <c r="J49" s="131">
        <v>0</v>
      </c>
      <c r="K49" s="131">
        <v>100</v>
      </c>
      <c r="L49" s="131">
        <v>100</v>
      </c>
      <c r="M49" s="131">
        <v>0</v>
      </c>
      <c r="N49" s="352">
        <v>50</v>
      </c>
      <c r="O49" s="133">
        <v>33750</v>
      </c>
      <c r="P49" s="133">
        <v>33750</v>
      </c>
      <c r="Q49" s="133">
        <v>33750</v>
      </c>
    </row>
    <row r="50" spans="1:17" x14ac:dyDescent="0.25">
      <c r="A50" s="556" t="s">
        <v>289</v>
      </c>
      <c r="B50" s="137" t="s">
        <v>290</v>
      </c>
      <c r="C50" s="134" t="s">
        <v>291</v>
      </c>
      <c r="D50" s="129">
        <v>10000</v>
      </c>
      <c r="E50" s="130" t="s">
        <v>292</v>
      </c>
      <c r="F50" s="122">
        <v>1</v>
      </c>
      <c r="G50" s="122">
        <v>10000</v>
      </c>
      <c r="H50" s="122" t="s">
        <v>2519</v>
      </c>
      <c r="I50" s="131" t="s">
        <v>2764</v>
      </c>
      <c r="J50" s="131">
        <v>0</v>
      </c>
      <c r="K50" s="131">
        <v>100</v>
      </c>
      <c r="L50" s="131">
        <v>100</v>
      </c>
      <c r="M50" s="131">
        <v>0</v>
      </c>
      <c r="N50" s="352">
        <v>0.25</v>
      </c>
      <c r="O50" s="133">
        <v>2500</v>
      </c>
      <c r="P50" s="133">
        <v>2500</v>
      </c>
      <c r="Q50" s="133">
        <v>2500</v>
      </c>
    </row>
    <row r="51" spans="1:17" ht="30" x14ac:dyDescent="0.25">
      <c r="A51" s="556" t="s">
        <v>293</v>
      </c>
      <c r="B51" s="137" t="s">
        <v>294</v>
      </c>
      <c r="C51" s="134" t="s">
        <v>295</v>
      </c>
      <c r="D51" s="129">
        <v>24000</v>
      </c>
      <c r="E51" s="130" t="s">
        <v>292</v>
      </c>
      <c r="F51" s="122">
        <v>5</v>
      </c>
      <c r="G51" s="122">
        <v>120000</v>
      </c>
      <c r="H51" s="122" t="s">
        <v>2519</v>
      </c>
      <c r="I51" s="131" t="s">
        <v>2764</v>
      </c>
      <c r="J51" s="131">
        <v>0</v>
      </c>
      <c r="K51" s="131">
        <v>100</v>
      </c>
      <c r="L51" s="131">
        <v>100</v>
      </c>
      <c r="M51" s="131">
        <v>0</v>
      </c>
      <c r="N51" s="352"/>
      <c r="O51" s="133">
        <v>30000</v>
      </c>
      <c r="P51" s="133">
        <v>30000</v>
      </c>
      <c r="Q51" s="133">
        <v>30000</v>
      </c>
    </row>
    <row r="52" spans="1:17" ht="30" x14ac:dyDescent="0.25">
      <c r="A52" s="556" t="s">
        <v>47</v>
      </c>
      <c r="B52" s="137" t="s">
        <v>296</v>
      </c>
      <c r="C52" s="134" t="s">
        <v>46</v>
      </c>
      <c r="D52" s="129">
        <v>65</v>
      </c>
      <c r="E52" s="130" t="s">
        <v>297</v>
      </c>
      <c r="F52" s="122">
        <v>1200</v>
      </c>
      <c r="G52" s="122">
        <v>78000</v>
      </c>
      <c r="H52" s="122" t="s">
        <v>2519</v>
      </c>
      <c r="I52" s="131" t="s">
        <v>2764</v>
      </c>
      <c r="J52" s="131">
        <v>0</v>
      </c>
      <c r="K52" s="131">
        <v>100</v>
      </c>
      <c r="L52" s="131">
        <v>100</v>
      </c>
      <c r="M52" s="131">
        <v>0</v>
      </c>
      <c r="N52" s="352">
        <v>300</v>
      </c>
      <c r="O52" s="133">
        <v>19500</v>
      </c>
      <c r="P52" s="133">
        <v>19500</v>
      </c>
      <c r="Q52" s="133">
        <v>19500</v>
      </c>
    </row>
    <row r="53" spans="1:17" ht="30" x14ac:dyDescent="0.25">
      <c r="A53" s="556" t="s">
        <v>298</v>
      </c>
      <c r="B53" s="137" t="s">
        <v>299</v>
      </c>
      <c r="C53" s="134" t="s">
        <v>46</v>
      </c>
      <c r="D53" s="129">
        <v>200</v>
      </c>
      <c r="E53" s="130" t="s">
        <v>212</v>
      </c>
      <c r="F53" s="122">
        <v>360</v>
      </c>
      <c r="G53" s="122">
        <v>72000</v>
      </c>
      <c r="H53" s="122" t="s">
        <v>2519</v>
      </c>
      <c r="I53" s="131" t="s">
        <v>2764</v>
      </c>
      <c r="J53" s="131">
        <v>0</v>
      </c>
      <c r="K53" s="131">
        <v>100</v>
      </c>
      <c r="L53" s="131">
        <v>100</v>
      </c>
      <c r="M53" s="131">
        <v>0</v>
      </c>
      <c r="N53" s="352">
        <v>90</v>
      </c>
      <c r="O53" s="133">
        <v>18000</v>
      </c>
      <c r="P53" s="133">
        <v>18000</v>
      </c>
      <c r="Q53" s="133">
        <v>18000</v>
      </c>
    </row>
    <row r="54" spans="1:17" x14ac:dyDescent="0.25">
      <c r="A54" s="556" t="s">
        <v>2517</v>
      </c>
      <c r="B54" s="137" t="s">
        <v>300</v>
      </c>
      <c r="C54" s="134" t="s">
        <v>301</v>
      </c>
      <c r="D54" s="129">
        <v>500</v>
      </c>
      <c r="E54" s="130" t="s">
        <v>282</v>
      </c>
      <c r="F54" s="122">
        <v>100</v>
      </c>
      <c r="G54" s="122">
        <v>50000</v>
      </c>
      <c r="H54" s="122" t="s">
        <v>2519</v>
      </c>
      <c r="I54" s="131" t="s">
        <v>2764</v>
      </c>
      <c r="J54" s="131">
        <v>0</v>
      </c>
      <c r="K54" s="131">
        <v>100</v>
      </c>
      <c r="L54" s="131">
        <v>100</v>
      </c>
      <c r="M54" s="131">
        <v>0</v>
      </c>
      <c r="N54" s="352">
        <v>25</v>
      </c>
      <c r="O54" s="133">
        <v>12500</v>
      </c>
      <c r="P54" s="133">
        <v>12500</v>
      </c>
      <c r="Q54" s="133">
        <v>12500</v>
      </c>
    </row>
    <row r="55" spans="1:17" x14ac:dyDescent="0.25">
      <c r="A55" s="556" t="s">
        <v>302</v>
      </c>
      <c r="B55" s="137" t="s">
        <v>303</v>
      </c>
      <c r="C55" s="128" t="s">
        <v>301</v>
      </c>
      <c r="D55" s="129">
        <v>3000</v>
      </c>
      <c r="E55" s="130" t="s">
        <v>304</v>
      </c>
      <c r="F55" s="122">
        <v>150</v>
      </c>
      <c r="G55" s="122">
        <v>450000</v>
      </c>
      <c r="H55" s="122" t="s">
        <v>2519</v>
      </c>
      <c r="I55" s="131" t="s">
        <v>2764</v>
      </c>
      <c r="J55" s="131">
        <v>0</v>
      </c>
      <c r="K55" s="131">
        <v>100</v>
      </c>
      <c r="L55" s="131">
        <v>100</v>
      </c>
      <c r="M55" s="131">
        <v>0</v>
      </c>
      <c r="N55" s="352">
        <v>37.5</v>
      </c>
      <c r="O55" s="133">
        <v>112500</v>
      </c>
      <c r="P55" s="133">
        <v>112500</v>
      </c>
      <c r="Q55" s="133">
        <v>112500</v>
      </c>
    </row>
    <row r="56" spans="1:17" x14ac:dyDescent="0.25">
      <c r="A56" s="556" t="s">
        <v>26</v>
      </c>
      <c r="B56" s="137" t="s">
        <v>305</v>
      </c>
      <c r="C56" s="128" t="s">
        <v>306</v>
      </c>
      <c r="D56" s="129">
        <v>500</v>
      </c>
      <c r="E56" s="130" t="s">
        <v>307</v>
      </c>
      <c r="F56" s="122">
        <v>40</v>
      </c>
      <c r="G56" s="122">
        <v>20000</v>
      </c>
      <c r="H56" s="122" t="s">
        <v>2519</v>
      </c>
      <c r="I56" s="131" t="s">
        <v>2764</v>
      </c>
      <c r="J56" s="131">
        <v>0</v>
      </c>
      <c r="K56" s="131">
        <v>100</v>
      </c>
      <c r="L56" s="131">
        <v>100</v>
      </c>
      <c r="M56" s="131">
        <v>0</v>
      </c>
      <c r="N56" s="352">
        <v>10</v>
      </c>
      <c r="O56" s="135">
        <v>5000</v>
      </c>
      <c r="P56" s="135">
        <v>5000</v>
      </c>
      <c r="Q56" s="135">
        <v>5000</v>
      </c>
    </row>
    <row r="57" spans="1:17" ht="30" x14ac:dyDescent="0.25">
      <c r="A57" s="557" t="s">
        <v>189</v>
      </c>
      <c r="B57" s="137" t="s">
        <v>308</v>
      </c>
      <c r="C57" s="128" t="s">
        <v>309</v>
      </c>
      <c r="D57" s="129">
        <v>5000</v>
      </c>
      <c r="E57" s="130"/>
      <c r="F57" s="122">
        <v>38</v>
      </c>
      <c r="G57" s="122">
        <v>190000</v>
      </c>
      <c r="H57" s="122" t="s">
        <v>2519</v>
      </c>
      <c r="I57" s="131" t="s">
        <v>2765</v>
      </c>
      <c r="J57" s="131">
        <v>0</v>
      </c>
      <c r="K57" s="131">
        <v>100</v>
      </c>
      <c r="L57" s="131">
        <v>100</v>
      </c>
      <c r="M57" s="131">
        <v>0</v>
      </c>
      <c r="N57" s="352">
        <v>9.5</v>
      </c>
      <c r="O57" s="133">
        <v>47500</v>
      </c>
      <c r="P57" s="133">
        <v>47500</v>
      </c>
      <c r="Q57" s="133">
        <v>47500</v>
      </c>
    </row>
    <row r="58" spans="1:17" ht="30" x14ac:dyDescent="0.25">
      <c r="A58" s="555" t="s">
        <v>2747</v>
      </c>
      <c r="B58" s="137" t="s">
        <v>310</v>
      </c>
      <c r="C58" s="128" t="s">
        <v>309</v>
      </c>
      <c r="D58" s="129">
        <v>5500</v>
      </c>
      <c r="E58" s="130"/>
      <c r="F58" s="122">
        <v>100</v>
      </c>
      <c r="G58" s="122">
        <v>550000</v>
      </c>
      <c r="H58" s="122" t="s">
        <v>2519</v>
      </c>
      <c r="I58" s="131" t="s">
        <v>2765</v>
      </c>
      <c r="J58" s="131">
        <v>0</v>
      </c>
      <c r="K58" s="131">
        <v>100</v>
      </c>
      <c r="L58" s="131">
        <v>100</v>
      </c>
      <c r="M58" s="131">
        <v>0</v>
      </c>
      <c r="N58" s="352">
        <v>25</v>
      </c>
      <c r="O58" s="133">
        <v>137500</v>
      </c>
      <c r="P58" s="133">
        <v>137500</v>
      </c>
      <c r="Q58" s="133">
        <v>137500</v>
      </c>
    </row>
    <row r="59" spans="1:17" ht="30" x14ac:dyDescent="0.25">
      <c r="A59" s="557" t="s">
        <v>311</v>
      </c>
      <c r="B59" s="137" t="s">
        <v>312</v>
      </c>
      <c r="C59" s="128" t="s">
        <v>309</v>
      </c>
      <c r="D59" s="129">
        <v>2528</v>
      </c>
      <c r="E59" s="130"/>
      <c r="F59" s="122">
        <v>50</v>
      </c>
      <c r="G59" s="122">
        <v>126400</v>
      </c>
      <c r="H59" s="122" t="s">
        <v>2519</v>
      </c>
      <c r="I59" s="131" t="s">
        <v>2765</v>
      </c>
      <c r="J59" s="131">
        <v>0</v>
      </c>
      <c r="K59" s="131">
        <v>100</v>
      </c>
      <c r="L59" s="131">
        <v>100</v>
      </c>
      <c r="M59" s="131">
        <v>0</v>
      </c>
      <c r="N59" s="352">
        <v>12.5</v>
      </c>
      <c r="O59" s="133">
        <v>31600</v>
      </c>
      <c r="P59" s="133">
        <v>31600</v>
      </c>
      <c r="Q59" s="133">
        <v>31600</v>
      </c>
    </row>
    <row r="60" spans="1:17" ht="30" x14ac:dyDescent="0.25">
      <c r="A60" s="557" t="s">
        <v>313</v>
      </c>
      <c r="B60" s="137" t="s">
        <v>314</v>
      </c>
      <c r="C60" s="128" t="s">
        <v>309</v>
      </c>
      <c r="D60" s="129">
        <v>5600</v>
      </c>
      <c r="E60" s="130"/>
      <c r="F60" s="122">
        <v>50</v>
      </c>
      <c r="G60" s="122">
        <v>280000</v>
      </c>
      <c r="H60" s="122" t="s">
        <v>2519</v>
      </c>
      <c r="I60" s="131" t="s">
        <v>2765</v>
      </c>
      <c r="J60" s="131">
        <v>0</v>
      </c>
      <c r="K60" s="131">
        <v>100</v>
      </c>
      <c r="L60" s="131">
        <v>100</v>
      </c>
      <c r="M60" s="131">
        <v>0</v>
      </c>
      <c r="N60" s="353">
        <v>70000</v>
      </c>
      <c r="O60" s="133">
        <v>70000</v>
      </c>
      <c r="P60" s="133">
        <v>70000</v>
      </c>
      <c r="Q60" s="133">
        <v>70000</v>
      </c>
    </row>
    <row r="61" spans="1:17" ht="30" x14ac:dyDescent="0.25">
      <c r="A61" s="556" t="s">
        <v>42</v>
      </c>
      <c r="B61" s="137" t="s">
        <v>315</v>
      </c>
      <c r="C61" s="128" t="s">
        <v>316</v>
      </c>
      <c r="D61" s="129">
        <v>2000</v>
      </c>
      <c r="E61" s="130" t="s">
        <v>317</v>
      </c>
      <c r="F61" s="122">
        <v>200</v>
      </c>
      <c r="G61" s="122">
        <v>400000</v>
      </c>
      <c r="H61" s="122" t="s">
        <v>2519</v>
      </c>
      <c r="I61" s="131" t="s">
        <v>2765</v>
      </c>
      <c r="J61" s="131">
        <v>0</v>
      </c>
      <c r="K61" s="131">
        <v>100</v>
      </c>
      <c r="L61" s="131">
        <v>100</v>
      </c>
      <c r="M61" s="131">
        <v>0</v>
      </c>
      <c r="N61" s="353">
        <v>100000</v>
      </c>
      <c r="O61" s="133">
        <v>100000</v>
      </c>
      <c r="P61" s="133">
        <v>100000</v>
      </c>
      <c r="Q61" s="133">
        <v>100000</v>
      </c>
    </row>
    <row r="62" spans="1:17" ht="30" x14ac:dyDescent="0.25">
      <c r="A62" s="556" t="s">
        <v>318</v>
      </c>
      <c r="B62" s="137" t="s">
        <v>319</v>
      </c>
      <c r="C62" s="128" t="s">
        <v>316</v>
      </c>
      <c r="D62" s="129">
        <v>15000</v>
      </c>
      <c r="E62" s="130" t="s">
        <v>212</v>
      </c>
      <c r="F62" s="122">
        <v>100</v>
      </c>
      <c r="G62" s="122">
        <v>1500000</v>
      </c>
      <c r="H62" s="122" t="s">
        <v>2519</v>
      </c>
      <c r="I62" s="131" t="s">
        <v>2765</v>
      </c>
      <c r="J62" s="131">
        <v>0</v>
      </c>
      <c r="K62" s="131">
        <v>100</v>
      </c>
      <c r="L62" s="131">
        <v>100</v>
      </c>
      <c r="M62" s="131">
        <v>0</v>
      </c>
      <c r="N62" s="353">
        <v>375000</v>
      </c>
      <c r="O62" s="133">
        <v>375000</v>
      </c>
      <c r="P62" s="133">
        <v>375000</v>
      </c>
      <c r="Q62" s="133">
        <v>375000</v>
      </c>
    </row>
    <row r="63" spans="1:17" ht="30" x14ac:dyDescent="0.25">
      <c r="A63" s="557" t="s">
        <v>320</v>
      </c>
      <c r="B63" s="137" t="s">
        <v>321</v>
      </c>
      <c r="C63" s="128" t="s">
        <v>316</v>
      </c>
      <c r="D63" s="129">
        <v>200</v>
      </c>
      <c r="E63" s="130" t="s">
        <v>317</v>
      </c>
      <c r="F63" s="122">
        <v>800</v>
      </c>
      <c r="G63" s="122">
        <v>160000</v>
      </c>
      <c r="H63" s="122" t="s">
        <v>2519</v>
      </c>
      <c r="I63" s="131" t="s">
        <v>2765</v>
      </c>
      <c r="J63" s="131">
        <v>0</v>
      </c>
      <c r="K63" s="131">
        <v>100</v>
      </c>
      <c r="L63" s="131">
        <v>100</v>
      </c>
      <c r="M63" s="131">
        <v>0</v>
      </c>
      <c r="N63" s="354">
        <v>40000</v>
      </c>
      <c r="O63" s="135">
        <v>40000</v>
      </c>
      <c r="P63" s="135">
        <v>40000</v>
      </c>
      <c r="Q63" s="135">
        <v>40000</v>
      </c>
    </row>
    <row r="64" spans="1:17" ht="30" x14ac:dyDescent="0.25">
      <c r="A64" s="557" t="s">
        <v>323</v>
      </c>
      <c r="B64" s="138" t="s">
        <v>324</v>
      </c>
      <c r="C64" s="138" t="s">
        <v>325</v>
      </c>
      <c r="D64" s="129">
        <v>1500000</v>
      </c>
      <c r="E64" s="130" t="s">
        <v>212</v>
      </c>
      <c r="F64" s="122">
        <v>1</v>
      </c>
      <c r="G64" s="122">
        <v>1500000</v>
      </c>
      <c r="H64" s="122" t="s">
        <v>2519</v>
      </c>
      <c r="I64" s="131" t="s">
        <v>2766</v>
      </c>
      <c r="J64" s="131">
        <v>0</v>
      </c>
      <c r="K64" s="131">
        <v>0</v>
      </c>
      <c r="L64" s="131"/>
      <c r="M64" s="131">
        <v>100</v>
      </c>
      <c r="N64" s="352">
        <v>500000</v>
      </c>
      <c r="O64" s="122">
        <v>500000</v>
      </c>
      <c r="P64" s="122">
        <v>500000</v>
      </c>
      <c r="Q64" s="122"/>
    </row>
    <row r="65" spans="1:17" ht="30" x14ac:dyDescent="0.25">
      <c r="A65" s="556" t="s">
        <v>326</v>
      </c>
      <c r="B65" s="138" t="s">
        <v>327</v>
      </c>
      <c r="C65" s="138" t="s">
        <v>325</v>
      </c>
      <c r="D65" s="129">
        <v>590000</v>
      </c>
      <c r="E65" s="130" t="s">
        <v>212</v>
      </c>
      <c r="F65" s="122">
        <v>10</v>
      </c>
      <c r="G65" s="122">
        <v>5900000</v>
      </c>
      <c r="H65" s="122" t="s">
        <v>2519</v>
      </c>
      <c r="I65" s="131" t="s">
        <v>2766</v>
      </c>
      <c r="J65" s="131">
        <v>0</v>
      </c>
      <c r="K65" s="131">
        <v>0</v>
      </c>
      <c r="L65" s="131">
        <v>0</v>
      </c>
      <c r="M65" s="131">
        <v>100</v>
      </c>
      <c r="N65" s="352">
        <v>1475000</v>
      </c>
      <c r="O65" s="122">
        <v>1475000</v>
      </c>
      <c r="P65" s="122">
        <v>1475000</v>
      </c>
      <c r="Q65" s="122">
        <v>1475000</v>
      </c>
    </row>
    <row r="66" spans="1:17" x14ac:dyDescent="0.25">
      <c r="A66" s="556" t="s">
        <v>326</v>
      </c>
      <c r="B66" s="138" t="s">
        <v>328</v>
      </c>
      <c r="C66" s="138" t="s">
        <v>325</v>
      </c>
      <c r="D66" s="129">
        <v>100000</v>
      </c>
      <c r="E66" s="130" t="s">
        <v>212</v>
      </c>
      <c r="F66" s="122">
        <v>10</v>
      </c>
      <c r="G66" s="122">
        <v>1000000</v>
      </c>
      <c r="H66" s="122" t="s">
        <v>49</v>
      </c>
      <c r="I66" s="131" t="s">
        <v>2766</v>
      </c>
      <c r="J66" s="131">
        <v>0</v>
      </c>
      <c r="K66" s="131">
        <v>0</v>
      </c>
      <c r="L66" s="131">
        <v>0</v>
      </c>
      <c r="M66" s="131">
        <v>100</v>
      </c>
      <c r="N66" s="352">
        <v>250000</v>
      </c>
      <c r="O66" s="122">
        <v>250000</v>
      </c>
      <c r="P66" s="122">
        <v>250000</v>
      </c>
      <c r="Q66" s="122">
        <v>250000</v>
      </c>
    </row>
    <row r="67" spans="1:17" x14ac:dyDescent="0.25">
      <c r="A67" s="557" t="s">
        <v>326</v>
      </c>
      <c r="B67" s="138" t="s">
        <v>329</v>
      </c>
      <c r="C67" s="138" t="s">
        <v>330</v>
      </c>
      <c r="D67" s="129">
        <v>250000</v>
      </c>
      <c r="E67" s="130" t="s">
        <v>212</v>
      </c>
      <c r="F67" s="122">
        <v>1</v>
      </c>
      <c r="G67" s="122">
        <v>250000</v>
      </c>
      <c r="H67" s="122" t="s">
        <v>49</v>
      </c>
      <c r="I67" s="131" t="s">
        <v>2767</v>
      </c>
      <c r="J67" s="131">
        <v>0</v>
      </c>
      <c r="K67" s="131">
        <v>0</v>
      </c>
      <c r="L67" s="131">
        <v>0</v>
      </c>
      <c r="M67" s="131">
        <v>100</v>
      </c>
      <c r="N67" s="352">
        <v>62500</v>
      </c>
      <c r="O67" s="122">
        <v>62500</v>
      </c>
      <c r="P67" s="122">
        <v>62500</v>
      </c>
      <c r="Q67" s="122">
        <v>62500</v>
      </c>
    </row>
    <row r="68" spans="1:17" x14ac:dyDescent="0.25">
      <c r="A68" s="557" t="s">
        <v>331</v>
      </c>
      <c r="B68" s="137" t="s">
        <v>332</v>
      </c>
      <c r="C68" s="138" t="s">
        <v>330</v>
      </c>
      <c r="D68" s="129">
        <v>250000</v>
      </c>
      <c r="E68" s="130" t="s">
        <v>212</v>
      </c>
      <c r="F68" s="122">
        <v>2</v>
      </c>
      <c r="G68" s="122">
        <v>500000</v>
      </c>
      <c r="H68" s="122" t="s">
        <v>2519</v>
      </c>
      <c r="I68" s="131" t="s">
        <v>2767</v>
      </c>
      <c r="J68" s="131">
        <v>0</v>
      </c>
      <c r="K68" s="131">
        <v>0</v>
      </c>
      <c r="L68" s="131">
        <v>0</v>
      </c>
      <c r="M68" s="131">
        <v>100</v>
      </c>
      <c r="N68" s="352">
        <v>1</v>
      </c>
      <c r="O68" s="122">
        <v>1</v>
      </c>
      <c r="P68" s="122">
        <v>0</v>
      </c>
      <c r="Q68" s="122">
        <v>0</v>
      </c>
    </row>
    <row r="69" spans="1:17" x14ac:dyDescent="0.25">
      <c r="A69" s="557" t="s">
        <v>333</v>
      </c>
      <c r="B69" s="138" t="s">
        <v>334</v>
      </c>
      <c r="C69" s="138" t="s">
        <v>330</v>
      </c>
      <c r="D69" s="129">
        <v>50000</v>
      </c>
      <c r="E69" s="130" t="s">
        <v>212</v>
      </c>
      <c r="F69" s="122">
        <v>3</v>
      </c>
      <c r="G69" s="122">
        <v>150000</v>
      </c>
      <c r="H69" s="122" t="s">
        <v>2519</v>
      </c>
      <c r="I69" s="131" t="s">
        <v>2767</v>
      </c>
      <c r="J69" s="131">
        <v>0</v>
      </c>
      <c r="K69" s="131">
        <v>0</v>
      </c>
      <c r="L69" s="131">
        <v>0</v>
      </c>
      <c r="M69" s="131">
        <v>100</v>
      </c>
      <c r="N69" s="352">
        <v>1</v>
      </c>
      <c r="O69" s="122">
        <v>1</v>
      </c>
      <c r="P69" s="122">
        <v>1</v>
      </c>
      <c r="Q69" s="122">
        <v>0</v>
      </c>
    </row>
    <row r="70" spans="1:17" x14ac:dyDescent="0.25">
      <c r="A70" s="555" t="s">
        <v>2748</v>
      </c>
      <c r="B70" s="138" t="s">
        <v>335</v>
      </c>
      <c r="C70" s="138" t="s">
        <v>330</v>
      </c>
      <c r="D70" s="129">
        <v>1000000</v>
      </c>
      <c r="E70" s="130" t="s">
        <v>212</v>
      </c>
      <c r="F70" s="122">
        <v>1</v>
      </c>
      <c r="G70" s="122">
        <v>1000000</v>
      </c>
      <c r="H70" s="122" t="s">
        <v>49</v>
      </c>
      <c r="I70" s="131" t="s">
        <v>2767</v>
      </c>
      <c r="J70" s="131">
        <v>0</v>
      </c>
      <c r="K70" s="131">
        <v>0</v>
      </c>
      <c r="L70" s="131">
        <v>0</v>
      </c>
      <c r="M70" s="131">
        <v>100</v>
      </c>
      <c r="N70" s="352">
        <v>250000</v>
      </c>
      <c r="O70" s="122">
        <v>250000</v>
      </c>
      <c r="P70" s="122">
        <v>250000</v>
      </c>
      <c r="Q70" s="122">
        <v>250000</v>
      </c>
    </row>
    <row r="71" spans="1:17" x14ac:dyDescent="0.25">
      <c r="A71" s="557" t="s">
        <v>326</v>
      </c>
      <c r="B71" s="138" t="s">
        <v>336</v>
      </c>
      <c r="C71" s="138" t="s">
        <v>330</v>
      </c>
      <c r="D71" s="129">
        <v>200000</v>
      </c>
      <c r="E71" s="130" t="s">
        <v>280</v>
      </c>
      <c r="F71" s="122">
        <v>1</v>
      </c>
      <c r="G71" s="122">
        <v>200000</v>
      </c>
      <c r="H71" s="122" t="s">
        <v>49</v>
      </c>
      <c r="I71" s="131" t="s">
        <v>2767</v>
      </c>
      <c r="J71" s="131">
        <v>0</v>
      </c>
      <c r="K71" s="131">
        <v>0</v>
      </c>
      <c r="L71" s="131">
        <v>0</v>
      </c>
      <c r="M71" s="131">
        <v>100</v>
      </c>
      <c r="N71" s="352">
        <v>50000</v>
      </c>
      <c r="O71" s="122">
        <v>50000</v>
      </c>
      <c r="P71" s="122">
        <v>50000</v>
      </c>
      <c r="Q71" s="122">
        <v>50000</v>
      </c>
    </row>
    <row r="72" spans="1:17" x14ac:dyDescent="0.25">
      <c r="A72" s="557" t="s">
        <v>337</v>
      </c>
      <c r="B72" s="138" t="s">
        <v>338</v>
      </c>
      <c r="C72" s="138" t="s">
        <v>330</v>
      </c>
      <c r="D72" s="129">
        <v>50</v>
      </c>
      <c r="E72" s="130" t="s">
        <v>280</v>
      </c>
      <c r="F72" s="122">
        <v>3000</v>
      </c>
      <c r="G72" s="122">
        <v>150000</v>
      </c>
      <c r="H72" s="122" t="s">
        <v>2519</v>
      </c>
      <c r="I72" s="131" t="s">
        <v>2767</v>
      </c>
      <c r="J72" s="131">
        <v>0</v>
      </c>
      <c r="K72" s="131">
        <v>0</v>
      </c>
      <c r="L72" s="131">
        <v>0</v>
      </c>
      <c r="M72" s="131">
        <v>100</v>
      </c>
      <c r="N72" s="352">
        <v>750</v>
      </c>
      <c r="O72" s="122">
        <v>750</v>
      </c>
      <c r="P72" s="122">
        <v>750</v>
      </c>
      <c r="Q72" s="122">
        <v>750</v>
      </c>
    </row>
    <row r="73" spans="1:17" x14ac:dyDescent="0.25">
      <c r="A73" s="557" t="s">
        <v>326</v>
      </c>
      <c r="B73" s="138" t="s">
        <v>339</v>
      </c>
      <c r="C73" s="138" t="s">
        <v>330</v>
      </c>
      <c r="D73" s="129">
        <v>200</v>
      </c>
      <c r="E73" s="130" t="s">
        <v>280</v>
      </c>
      <c r="F73" s="122">
        <v>500</v>
      </c>
      <c r="G73" s="122">
        <v>100000</v>
      </c>
      <c r="H73" s="122" t="s">
        <v>49</v>
      </c>
      <c r="I73" s="131" t="s">
        <v>2767</v>
      </c>
      <c r="J73" s="131">
        <v>0</v>
      </c>
      <c r="K73" s="131">
        <v>0</v>
      </c>
      <c r="L73" s="131">
        <v>0</v>
      </c>
      <c r="M73" s="131">
        <v>100</v>
      </c>
      <c r="N73" s="352">
        <v>25000</v>
      </c>
      <c r="O73" s="122">
        <v>25000</v>
      </c>
      <c r="P73" s="122">
        <v>25000</v>
      </c>
      <c r="Q73" s="122">
        <v>25000</v>
      </c>
    </row>
    <row r="74" spans="1:17" x14ac:dyDescent="0.25">
      <c r="A74" s="557" t="s">
        <v>323</v>
      </c>
      <c r="B74" s="138" t="s">
        <v>340</v>
      </c>
      <c r="C74" s="138" t="s">
        <v>330</v>
      </c>
      <c r="D74" s="129">
        <v>2600000</v>
      </c>
      <c r="E74" s="130" t="s">
        <v>212</v>
      </c>
      <c r="F74" s="122">
        <v>3</v>
      </c>
      <c r="G74" s="122">
        <v>7800000</v>
      </c>
      <c r="H74" s="122" t="s">
        <v>2519</v>
      </c>
      <c r="I74" s="131" t="s">
        <v>2767</v>
      </c>
      <c r="J74" s="131">
        <v>0</v>
      </c>
      <c r="K74" s="131">
        <v>0</v>
      </c>
      <c r="L74" s="131">
        <v>0</v>
      </c>
      <c r="M74" s="131">
        <v>100</v>
      </c>
      <c r="N74" s="352">
        <v>1950000</v>
      </c>
      <c r="O74" s="122">
        <v>1950000</v>
      </c>
      <c r="P74" s="122">
        <v>1950000</v>
      </c>
      <c r="Q74" s="122">
        <v>1950000</v>
      </c>
    </row>
    <row r="75" spans="1:17" x14ac:dyDescent="0.25">
      <c r="A75" s="557" t="s">
        <v>326</v>
      </c>
      <c r="B75" s="138" t="s">
        <v>341</v>
      </c>
      <c r="C75" s="138" t="s">
        <v>330</v>
      </c>
      <c r="D75" s="129">
        <v>4</v>
      </c>
      <c r="E75" s="130" t="s">
        <v>342</v>
      </c>
      <c r="F75" s="122">
        <v>50000</v>
      </c>
      <c r="G75" s="122">
        <v>200000</v>
      </c>
      <c r="H75" s="122" t="s">
        <v>2519</v>
      </c>
      <c r="I75" s="131" t="s">
        <v>2767</v>
      </c>
      <c r="J75" s="131">
        <v>0</v>
      </c>
      <c r="K75" s="131">
        <v>0</v>
      </c>
      <c r="L75" s="131">
        <v>0</v>
      </c>
      <c r="M75" s="131">
        <v>100</v>
      </c>
      <c r="N75" s="352">
        <v>50000</v>
      </c>
      <c r="O75" s="122">
        <v>50000</v>
      </c>
      <c r="P75" s="122">
        <v>50000</v>
      </c>
      <c r="Q75" s="122">
        <v>50000</v>
      </c>
    </row>
    <row r="76" spans="1:17" ht="30" x14ac:dyDescent="0.25">
      <c r="A76" s="557" t="s">
        <v>343</v>
      </c>
      <c r="B76" s="139" t="s">
        <v>344</v>
      </c>
      <c r="C76" s="138" t="s">
        <v>330</v>
      </c>
      <c r="D76" s="129">
        <v>200000</v>
      </c>
      <c r="E76" s="130" t="s">
        <v>280</v>
      </c>
      <c r="F76" s="122">
        <v>1</v>
      </c>
      <c r="G76" s="122">
        <v>200000</v>
      </c>
      <c r="H76" s="122" t="s">
        <v>49</v>
      </c>
      <c r="I76" s="131" t="s">
        <v>2767</v>
      </c>
      <c r="J76" s="131">
        <v>0</v>
      </c>
      <c r="K76" s="131">
        <v>0</v>
      </c>
      <c r="L76" s="131">
        <v>0</v>
      </c>
      <c r="M76" s="131">
        <v>100</v>
      </c>
      <c r="N76" s="352">
        <v>50000</v>
      </c>
      <c r="O76" s="122">
        <v>50000</v>
      </c>
      <c r="P76" s="122">
        <v>50000</v>
      </c>
      <c r="Q76" s="122">
        <v>50000</v>
      </c>
    </row>
    <row r="77" spans="1:17" ht="30" x14ac:dyDescent="0.25">
      <c r="A77" s="557" t="s">
        <v>52</v>
      </c>
      <c r="B77" s="139" t="s">
        <v>345</v>
      </c>
      <c r="C77" s="138" t="s">
        <v>330</v>
      </c>
      <c r="D77" s="129">
        <v>200000</v>
      </c>
      <c r="E77" s="130" t="s">
        <v>212</v>
      </c>
      <c r="F77" s="122">
        <v>1</v>
      </c>
      <c r="G77" s="122">
        <v>200000</v>
      </c>
      <c r="H77" s="122" t="s">
        <v>2519</v>
      </c>
      <c r="I77" s="131" t="s">
        <v>2767</v>
      </c>
      <c r="J77" s="131">
        <v>0</v>
      </c>
      <c r="K77" s="131">
        <v>0</v>
      </c>
      <c r="L77" s="131">
        <v>0</v>
      </c>
      <c r="M77" s="131">
        <v>100</v>
      </c>
      <c r="N77" s="352">
        <v>50000</v>
      </c>
      <c r="O77" s="122">
        <v>50000</v>
      </c>
      <c r="P77" s="122">
        <v>50000</v>
      </c>
      <c r="Q77" s="122">
        <v>50000</v>
      </c>
    </row>
    <row r="78" spans="1:17" ht="30" x14ac:dyDescent="0.25">
      <c r="A78" s="555" t="s">
        <v>2749</v>
      </c>
      <c r="B78" s="139" t="s">
        <v>346</v>
      </c>
      <c r="C78" s="139" t="s">
        <v>347</v>
      </c>
      <c r="D78" s="129">
        <v>2995000</v>
      </c>
      <c r="E78" s="130" t="s">
        <v>212</v>
      </c>
      <c r="F78" s="122">
        <v>1</v>
      </c>
      <c r="G78" s="122">
        <v>2995000</v>
      </c>
      <c r="H78" s="122" t="s">
        <v>2519</v>
      </c>
      <c r="I78" s="131" t="s">
        <v>348</v>
      </c>
      <c r="J78" s="131">
        <v>0</v>
      </c>
      <c r="K78" s="131">
        <v>0</v>
      </c>
      <c r="L78" s="131">
        <v>0</v>
      </c>
      <c r="M78" s="131">
        <v>100</v>
      </c>
      <c r="N78" s="352">
        <v>748750</v>
      </c>
      <c r="O78" s="122">
        <v>748750</v>
      </c>
      <c r="P78" s="122">
        <v>748750</v>
      </c>
      <c r="Q78" s="122">
        <v>748750</v>
      </c>
    </row>
    <row r="79" spans="1:17" x14ac:dyDescent="0.25">
      <c r="A79" s="555" t="s">
        <v>2750</v>
      </c>
      <c r="B79" s="141" t="s">
        <v>349</v>
      </c>
      <c r="C79" s="141" t="s">
        <v>350</v>
      </c>
      <c r="D79" s="129">
        <v>3000000</v>
      </c>
      <c r="E79" s="130" t="s">
        <v>212</v>
      </c>
      <c r="F79" s="122">
        <v>8</v>
      </c>
      <c r="G79" s="122">
        <v>24000000</v>
      </c>
      <c r="H79" s="122" t="s">
        <v>2519</v>
      </c>
      <c r="I79" s="131" t="s">
        <v>2768</v>
      </c>
      <c r="J79" s="131">
        <v>0</v>
      </c>
      <c r="K79" s="131">
        <v>0</v>
      </c>
      <c r="L79" s="131">
        <v>0</v>
      </c>
      <c r="M79" s="131">
        <v>100</v>
      </c>
      <c r="N79" s="352">
        <v>6000000</v>
      </c>
      <c r="O79" s="122">
        <v>6000000</v>
      </c>
      <c r="P79" s="122">
        <v>6000000</v>
      </c>
      <c r="Q79" s="122">
        <v>6000000</v>
      </c>
    </row>
    <row r="80" spans="1:17" x14ac:dyDescent="0.25">
      <c r="A80" s="557" t="s">
        <v>351</v>
      </c>
      <c r="B80" s="141" t="s">
        <v>352</v>
      </c>
      <c r="C80" s="141" t="s">
        <v>350</v>
      </c>
      <c r="D80" s="129">
        <v>20000</v>
      </c>
      <c r="E80" s="130"/>
      <c r="F80" s="122">
        <v>100</v>
      </c>
      <c r="G80" s="122">
        <v>2000000</v>
      </c>
      <c r="H80" s="122" t="s">
        <v>224</v>
      </c>
      <c r="I80" s="131" t="s">
        <v>2768</v>
      </c>
      <c r="J80" s="131">
        <v>0</v>
      </c>
      <c r="K80" s="131">
        <v>0</v>
      </c>
      <c r="L80" s="131">
        <v>0</v>
      </c>
      <c r="M80" s="131">
        <v>100</v>
      </c>
      <c r="N80" s="352">
        <v>25</v>
      </c>
      <c r="O80" s="122">
        <v>25</v>
      </c>
      <c r="P80" s="122">
        <v>25</v>
      </c>
      <c r="Q80" s="122">
        <v>25</v>
      </c>
    </row>
    <row r="81" spans="1:17" x14ac:dyDescent="0.25">
      <c r="A81" s="557" t="s">
        <v>323</v>
      </c>
      <c r="B81" s="553" t="s">
        <v>353</v>
      </c>
      <c r="C81" s="141" t="s">
        <v>350</v>
      </c>
      <c r="D81" s="129">
        <v>1000000</v>
      </c>
      <c r="E81" s="130"/>
      <c r="F81" s="122">
        <v>1</v>
      </c>
      <c r="G81" s="122">
        <v>1000000</v>
      </c>
      <c r="H81" s="122" t="s">
        <v>2519</v>
      </c>
      <c r="I81" s="131" t="s">
        <v>2768</v>
      </c>
      <c r="J81" s="131">
        <v>0</v>
      </c>
      <c r="K81" s="131">
        <v>0</v>
      </c>
      <c r="L81" s="131">
        <v>0</v>
      </c>
      <c r="M81" s="131">
        <v>100</v>
      </c>
      <c r="N81" s="352">
        <v>250000</v>
      </c>
      <c r="O81" s="122">
        <v>250000</v>
      </c>
      <c r="P81" s="122">
        <v>250000</v>
      </c>
      <c r="Q81" s="122">
        <v>250000</v>
      </c>
    </row>
    <row r="82" spans="1:17" x14ac:dyDescent="0.25">
      <c r="A82" s="556"/>
      <c r="B82" s="138" t="s">
        <v>354</v>
      </c>
      <c r="C82" s="138" t="s">
        <v>355</v>
      </c>
      <c r="D82" s="129">
        <v>250</v>
      </c>
      <c r="E82" s="130" t="s">
        <v>212</v>
      </c>
      <c r="F82" s="122">
        <v>32000</v>
      </c>
      <c r="G82" s="122">
        <v>8000000</v>
      </c>
      <c r="H82" s="133" t="s">
        <v>49</v>
      </c>
      <c r="I82" s="131" t="s">
        <v>2769</v>
      </c>
      <c r="J82" s="131">
        <v>0</v>
      </c>
      <c r="K82" s="131">
        <v>0</v>
      </c>
      <c r="L82" s="131">
        <v>0</v>
      </c>
      <c r="M82" s="131">
        <v>100</v>
      </c>
      <c r="N82" s="352">
        <v>1750000</v>
      </c>
      <c r="O82" s="122">
        <v>1750000</v>
      </c>
      <c r="P82" s="122">
        <v>1750000</v>
      </c>
      <c r="Q82" s="122">
        <v>1750000</v>
      </c>
    </row>
    <row r="83" spans="1:17" x14ac:dyDescent="0.25">
      <c r="A83" s="557" t="s">
        <v>356</v>
      </c>
      <c r="B83" s="138" t="s">
        <v>357</v>
      </c>
      <c r="C83" s="138" t="s">
        <v>358</v>
      </c>
      <c r="D83" s="129">
        <v>250</v>
      </c>
      <c r="E83" s="130" t="s">
        <v>359</v>
      </c>
      <c r="F83" s="122">
        <v>12000</v>
      </c>
      <c r="G83" s="122">
        <v>3000000</v>
      </c>
      <c r="H83" s="133" t="s">
        <v>49</v>
      </c>
      <c r="I83" s="131" t="s">
        <v>2770</v>
      </c>
      <c r="J83" s="131">
        <v>0</v>
      </c>
      <c r="K83" s="131">
        <v>0</v>
      </c>
      <c r="L83" s="131">
        <v>0</v>
      </c>
      <c r="M83" s="131">
        <v>100</v>
      </c>
      <c r="N83" s="352">
        <v>3000</v>
      </c>
      <c r="O83" s="122">
        <v>3000</v>
      </c>
      <c r="P83" s="122">
        <v>3000</v>
      </c>
      <c r="Q83" s="122">
        <v>3000</v>
      </c>
    </row>
    <row r="84" spans="1:17" x14ac:dyDescent="0.25">
      <c r="A84" s="557" t="s">
        <v>360</v>
      </c>
      <c r="B84" s="138" t="s">
        <v>361</v>
      </c>
      <c r="C84" s="138" t="s">
        <v>355</v>
      </c>
      <c r="D84" s="129">
        <v>50000</v>
      </c>
      <c r="E84" s="130" t="s">
        <v>362</v>
      </c>
      <c r="F84" s="122">
        <v>50</v>
      </c>
      <c r="G84" s="122">
        <v>2500000</v>
      </c>
      <c r="H84" s="133" t="s">
        <v>49</v>
      </c>
      <c r="I84" s="131" t="s">
        <v>2769</v>
      </c>
      <c r="J84" s="131">
        <v>0</v>
      </c>
      <c r="K84" s="131">
        <v>0</v>
      </c>
      <c r="L84" s="131">
        <v>0</v>
      </c>
      <c r="M84" s="131">
        <v>100</v>
      </c>
      <c r="N84" s="352">
        <v>15</v>
      </c>
      <c r="O84" s="122">
        <v>10</v>
      </c>
      <c r="P84" s="122">
        <v>10</v>
      </c>
      <c r="Q84" s="122">
        <v>5</v>
      </c>
    </row>
    <row r="85" spans="1:17" x14ac:dyDescent="0.25">
      <c r="A85" s="555" t="s">
        <v>2751</v>
      </c>
      <c r="B85" s="138" t="s">
        <v>363</v>
      </c>
      <c r="C85" s="138" t="s">
        <v>355</v>
      </c>
      <c r="D85" s="129">
        <v>500000</v>
      </c>
      <c r="E85" s="130" t="s">
        <v>212</v>
      </c>
      <c r="F85" s="122">
        <v>2</v>
      </c>
      <c r="G85" s="122">
        <v>1000000</v>
      </c>
      <c r="H85" s="133" t="s">
        <v>2519</v>
      </c>
      <c r="I85" s="131" t="s">
        <v>2769</v>
      </c>
      <c r="J85" s="131">
        <v>0</v>
      </c>
      <c r="K85" s="131">
        <v>0</v>
      </c>
      <c r="L85" s="131">
        <v>0</v>
      </c>
      <c r="M85" s="131">
        <v>100</v>
      </c>
      <c r="N85" s="352">
        <v>250000</v>
      </c>
      <c r="O85" s="122">
        <v>250000</v>
      </c>
      <c r="P85" s="122">
        <v>250000</v>
      </c>
      <c r="Q85" s="122">
        <v>250000</v>
      </c>
    </row>
    <row r="86" spans="1:17" x14ac:dyDescent="0.25">
      <c r="A86" s="556"/>
      <c r="B86" s="138" t="s">
        <v>364</v>
      </c>
      <c r="C86" s="138" t="s">
        <v>355</v>
      </c>
      <c r="D86" s="129">
        <v>50000</v>
      </c>
      <c r="E86" s="130" t="s">
        <v>212</v>
      </c>
      <c r="F86" s="122">
        <v>5</v>
      </c>
      <c r="G86" s="122">
        <v>250000</v>
      </c>
      <c r="H86" s="133" t="s">
        <v>2519</v>
      </c>
      <c r="I86" s="131" t="s">
        <v>2769</v>
      </c>
      <c r="J86" s="131">
        <v>0</v>
      </c>
      <c r="K86" s="131">
        <v>0</v>
      </c>
      <c r="L86" s="131">
        <v>0</v>
      </c>
      <c r="M86" s="131">
        <v>100</v>
      </c>
      <c r="N86" s="352">
        <v>62500</v>
      </c>
      <c r="O86" s="122">
        <v>62500</v>
      </c>
      <c r="P86" s="122">
        <v>62500</v>
      </c>
      <c r="Q86" s="122">
        <v>62500</v>
      </c>
    </row>
    <row r="87" spans="1:17" x14ac:dyDescent="0.25">
      <c r="A87" s="557" t="s">
        <v>323</v>
      </c>
      <c r="B87" s="138" t="s">
        <v>365</v>
      </c>
      <c r="C87" s="138" t="s">
        <v>355</v>
      </c>
      <c r="D87" s="129">
        <v>125000</v>
      </c>
      <c r="E87" s="130" t="s">
        <v>212</v>
      </c>
      <c r="F87" s="122">
        <v>10</v>
      </c>
      <c r="G87" s="122">
        <v>1250000</v>
      </c>
      <c r="H87" s="133" t="s">
        <v>2519</v>
      </c>
      <c r="I87" s="131" t="s">
        <v>2769</v>
      </c>
      <c r="J87" s="131">
        <v>0</v>
      </c>
      <c r="K87" s="131">
        <v>0</v>
      </c>
      <c r="L87" s="131">
        <v>0</v>
      </c>
      <c r="M87" s="131">
        <v>100</v>
      </c>
      <c r="N87" s="352">
        <v>312500</v>
      </c>
      <c r="O87" s="122">
        <v>312500</v>
      </c>
      <c r="P87" s="122">
        <v>312500</v>
      </c>
      <c r="Q87" s="122">
        <v>312500</v>
      </c>
    </row>
    <row r="88" spans="1:17" x14ac:dyDescent="0.25">
      <c r="A88" s="557" t="s">
        <v>366</v>
      </c>
      <c r="B88" s="554" t="s">
        <v>367</v>
      </c>
      <c r="C88" s="138" t="s">
        <v>355</v>
      </c>
      <c r="D88" s="129">
        <v>5000</v>
      </c>
      <c r="E88" s="130" t="s">
        <v>212</v>
      </c>
      <c r="F88" s="122">
        <v>200</v>
      </c>
      <c r="G88" s="122">
        <v>1000000</v>
      </c>
      <c r="H88" s="133" t="s">
        <v>2519</v>
      </c>
      <c r="I88" s="131" t="s">
        <v>2769</v>
      </c>
      <c r="J88" s="131">
        <v>0</v>
      </c>
      <c r="K88" s="131">
        <v>0</v>
      </c>
      <c r="L88" s="131">
        <v>0</v>
      </c>
      <c r="M88" s="131">
        <v>100</v>
      </c>
      <c r="N88" s="352">
        <v>50</v>
      </c>
      <c r="O88" s="122">
        <v>50</v>
      </c>
      <c r="P88" s="122">
        <v>50</v>
      </c>
      <c r="Q88" s="122">
        <v>50</v>
      </c>
    </row>
    <row r="89" spans="1:17" x14ac:dyDescent="0.25">
      <c r="A89" s="557" t="s">
        <v>368</v>
      </c>
      <c r="B89" s="138" t="s">
        <v>369</v>
      </c>
      <c r="C89" s="138" t="s">
        <v>355</v>
      </c>
      <c r="D89" s="129">
        <v>1000000</v>
      </c>
      <c r="E89" s="130" t="s">
        <v>212</v>
      </c>
      <c r="F89" s="122">
        <v>1</v>
      </c>
      <c r="G89" s="122">
        <v>1000000</v>
      </c>
      <c r="H89" s="133" t="s">
        <v>2519</v>
      </c>
      <c r="I89" s="131" t="s">
        <v>2769</v>
      </c>
      <c r="J89" s="131">
        <v>0</v>
      </c>
      <c r="K89" s="131">
        <v>0</v>
      </c>
      <c r="L89" s="131">
        <v>0</v>
      </c>
      <c r="M89" s="131">
        <v>100</v>
      </c>
      <c r="N89" s="352">
        <v>1</v>
      </c>
      <c r="O89" s="122">
        <v>0</v>
      </c>
      <c r="P89" s="122">
        <v>0</v>
      </c>
      <c r="Q89" s="122">
        <v>0</v>
      </c>
    </row>
    <row r="90" spans="1:17" x14ac:dyDescent="0.25">
      <c r="A90" s="557" t="s">
        <v>370</v>
      </c>
      <c r="B90" s="138" t="s">
        <v>371</v>
      </c>
      <c r="C90" s="138" t="s">
        <v>355</v>
      </c>
      <c r="D90" s="129">
        <v>500000</v>
      </c>
      <c r="E90" s="130" t="s">
        <v>212</v>
      </c>
      <c r="F90" s="122">
        <v>4</v>
      </c>
      <c r="G90" s="122">
        <v>2000000</v>
      </c>
      <c r="H90" s="133" t="s">
        <v>2519</v>
      </c>
      <c r="I90" s="131" t="s">
        <v>2769</v>
      </c>
      <c r="J90" s="131">
        <v>0</v>
      </c>
      <c r="K90" s="131">
        <v>0</v>
      </c>
      <c r="L90" s="131">
        <v>0</v>
      </c>
      <c r="M90" s="131">
        <v>100</v>
      </c>
      <c r="N90" s="352">
        <v>500000</v>
      </c>
      <c r="O90" s="122">
        <v>500000</v>
      </c>
      <c r="P90" s="122">
        <v>500000</v>
      </c>
      <c r="Q90" s="122">
        <v>500000</v>
      </c>
    </row>
    <row r="91" spans="1:17" x14ac:dyDescent="0.25">
      <c r="A91" s="557" t="s">
        <v>323</v>
      </c>
      <c r="B91" s="138" t="s">
        <v>372</v>
      </c>
      <c r="C91" s="138" t="s">
        <v>355</v>
      </c>
      <c r="D91" s="129">
        <v>5500000</v>
      </c>
      <c r="E91" s="130" t="s">
        <v>212</v>
      </c>
      <c r="F91" s="122">
        <v>3</v>
      </c>
      <c r="G91" s="122">
        <v>16500000</v>
      </c>
      <c r="H91" s="133" t="s">
        <v>224</v>
      </c>
      <c r="I91" s="131" t="s">
        <v>2769</v>
      </c>
      <c r="J91" s="131">
        <v>0</v>
      </c>
      <c r="K91" s="131">
        <v>0</v>
      </c>
      <c r="L91" s="131">
        <v>0</v>
      </c>
      <c r="M91" s="131">
        <v>100</v>
      </c>
      <c r="N91" s="352">
        <v>4125000</v>
      </c>
      <c r="O91" s="122">
        <v>4125000</v>
      </c>
      <c r="P91" s="122">
        <v>4125000</v>
      </c>
      <c r="Q91" s="122">
        <v>4125000</v>
      </c>
    </row>
    <row r="92" spans="1:17" x14ac:dyDescent="0.25">
      <c r="A92" s="557" t="s">
        <v>373</v>
      </c>
      <c r="B92" s="138" t="s">
        <v>374</v>
      </c>
      <c r="C92" s="138" t="s">
        <v>355</v>
      </c>
      <c r="D92" s="129">
        <v>50000</v>
      </c>
      <c r="E92" s="130" t="s">
        <v>212</v>
      </c>
      <c r="F92" s="122">
        <v>10</v>
      </c>
      <c r="G92" s="122">
        <v>500000</v>
      </c>
      <c r="H92" s="133" t="s">
        <v>49</v>
      </c>
      <c r="I92" s="131" t="s">
        <v>2769</v>
      </c>
      <c r="J92" s="131">
        <v>0</v>
      </c>
      <c r="K92" s="131">
        <v>0</v>
      </c>
      <c r="L92" s="131">
        <v>0</v>
      </c>
      <c r="M92" s="131">
        <v>100</v>
      </c>
      <c r="N92" s="352">
        <v>125000</v>
      </c>
      <c r="O92" s="122">
        <v>125000</v>
      </c>
      <c r="P92" s="122">
        <v>125000</v>
      </c>
      <c r="Q92" s="122">
        <v>125000</v>
      </c>
    </row>
    <row r="93" spans="1:17" x14ac:dyDescent="0.25">
      <c r="A93" s="557" t="s">
        <v>323</v>
      </c>
      <c r="B93" s="138" t="s">
        <v>375</v>
      </c>
      <c r="C93" s="138" t="s">
        <v>355</v>
      </c>
      <c r="D93" s="129">
        <v>1700000</v>
      </c>
      <c r="E93" s="130" t="s">
        <v>376</v>
      </c>
      <c r="F93" s="122">
        <v>5</v>
      </c>
      <c r="G93" s="122">
        <v>8500000</v>
      </c>
      <c r="H93" s="133" t="s">
        <v>224</v>
      </c>
      <c r="I93" s="131" t="s">
        <v>2769</v>
      </c>
      <c r="J93" s="131">
        <v>0</v>
      </c>
      <c r="K93" s="131">
        <v>0</v>
      </c>
      <c r="L93" s="131">
        <v>0</v>
      </c>
      <c r="M93" s="131">
        <v>100</v>
      </c>
      <c r="N93" s="352">
        <v>2125000</v>
      </c>
      <c r="O93" s="122">
        <v>2125000</v>
      </c>
      <c r="P93" s="122">
        <v>2125000</v>
      </c>
      <c r="Q93" s="122">
        <v>2125000</v>
      </c>
    </row>
    <row r="94" spans="1:17" x14ac:dyDescent="0.25">
      <c r="A94" s="557" t="s">
        <v>323</v>
      </c>
      <c r="B94" s="138" t="s">
        <v>377</v>
      </c>
      <c r="C94" s="138" t="s">
        <v>378</v>
      </c>
      <c r="D94" s="129">
        <v>328000</v>
      </c>
      <c r="E94" s="130"/>
      <c r="F94" s="122">
        <v>20</v>
      </c>
      <c r="G94" s="122">
        <v>6560000</v>
      </c>
      <c r="H94" s="133" t="s">
        <v>2519</v>
      </c>
      <c r="I94" s="131" t="s">
        <v>2771</v>
      </c>
      <c r="J94" s="131">
        <v>0</v>
      </c>
      <c r="K94" s="131">
        <v>0</v>
      </c>
      <c r="L94" s="131">
        <v>0</v>
      </c>
      <c r="M94" s="131">
        <v>100</v>
      </c>
      <c r="N94" s="352">
        <v>1640000</v>
      </c>
      <c r="O94" s="122">
        <v>1640000</v>
      </c>
      <c r="P94" s="122">
        <v>1640000</v>
      </c>
      <c r="Q94" s="122">
        <v>1640000</v>
      </c>
    </row>
    <row r="95" spans="1:17" x14ac:dyDescent="0.25">
      <c r="A95" s="557" t="s">
        <v>379</v>
      </c>
      <c r="B95" s="138" t="s">
        <v>380</v>
      </c>
      <c r="C95" s="138" t="s">
        <v>381</v>
      </c>
      <c r="D95" s="129">
        <v>105</v>
      </c>
      <c r="E95" s="130" t="s">
        <v>382</v>
      </c>
      <c r="F95" s="122">
        <v>30000</v>
      </c>
      <c r="G95" s="122">
        <v>3150000</v>
      </c>
      <c r="H95" s="133" t="s">
        <v>49</v>
      </c>
      <c r="I95" s="131" t="s">
        <v>2772</v>
      </c>
      <c r="J95" s="131">
        <v>0</v>
      </c>
      <c r="K95" s="131">
        <v>0</v>
      </c>
      <c r="L95" s="131">
        <v>0</v>
      </c>
      <c r="M95" s="131">
        <v>100</v>
      </c>
      <c r="N95" s="352">
        <v>7500</v>
      </c>
      <c r="O95" s="122">
        <v>7500</v>
      </c>
      <c r="P95" s="122">
        <v>7500</v>
      </c>
      <c r="Q95" s="122">
        <v>7500</v>
      </c>
    </row>
    <row r="96" spans="1:17" x14ac:dyDescent="0.25">
      <c r="A96" s="557" t="s">
        <v>383</v>
      </c>
      <c r="B96" s="138" t="s">
        <v>384</v>
      </c>
      <c r="C96" s="138" t="s">
        <v>381</v>
      </c>
      <c r="D96" s="129">
        <v>45</v>
      </c>
      <c r="E96" s="130" t="s">
        <v>382</v>
      </c>
      <c r="F96" s="122">
        <v>10000</v>
      </c>
      <c r="G96" s="122">
        <v>450000</v>
      </c>
      <c r="H96" s="133" t="s">
        <v>49</v>
      </c>
      <c r="I96" s="131" t="s">
        <v>2772</v>
      </c>
      <c r="J96" s="131">
        <v>0</v>
      </c>
      <c r="K96" s="131">
        <v>0</v>
      </c>
      <c r="L96" s="131">
        <v>0</v>
      </c>
      <c r="M96" s="131">
        <v>100</v>
      </c>
      <c r="N96" s="352">
        <v>2500</v>
      </c>
      <c r="O96" s="122">
        <v>2500</v>
      </c>
      <c r="P96" s="122">
        <v>2500</v>
      </c>
      <c r="Q96" s="122">
        <v>2500</v>
      </c>
    </row>
    <row r="97" spans="1:17" x14ac:dyDescent="0.25">
      <c r="A97" s="555" t="s">
        <v>2752</v>
      </c>
      <c r="B97" s="138" t="s">
        <v>385</v>
      </c>
      <c r="C97" s="138" t="s">
        <v>381</v>
      </c>
      <c r="D97" s="129">
        <v>17.899999999999999</v>
      </c>
      <c r="E97" s="130" t="s">
        <v>382</v>
      </c>
      <c r="F97" s="122">
        <v>100000</v>
      </c>
      <c r="G97" s="122">
        <v>1789999.9999999998</v>
      </c>
      <c r="H97" s="133" t="s">
        <v>49</v>
      </c>
      <c r="I97" s="131" t="s">
        <v>2772</v>
      </c>
      <c r="J97" s="131">
        <v>0</v>
      </c>
      <c r="K97" s="131">
        <v>0</v>
      </c>
      <c r="L97" s="131">
        <v>0</v>
      </c>
      <c r="M97" s="131">
        <v>100</v>
      </c>
      <c r="N97" s="352">
        <v>447499.99999999994</v>
      </c>
      <c r="O97" s="122">
        <v>447499.99999999994</v>
      </c>
      <c r="P97" s="122">
        <v>447499.99999999994</v>
      </c>
      <c r="Q97" s="122">
        <v>447499.99999999994</v>
      </c>
    </row>
    <row r="98" spans="1:17" x14ac:dyDescent="0.25">
      <c r="A98" s="557" t="s">
        <v>386</v>
      </c>
      <c r="B98" s="138" t="s">
        <v>387</v>
      </c>
      <c r="C98" s="138" t="s">
        <v>381</v>
      </c>
      <c r="D98" s="129">
        <v>50000</v>
      </c>
      <c r="E98" s="130" t="s">
        <v>212</v>
      </c>
      <c r="F98" s="122">
        <v>40</v>
      </c>
      <c r="G98" s="122">
        <v>2000000</v>
      </c>
      <c r="H98" s="133" t="s">
        <v>2519</v>
      </c>
      <c r="I98" s="131" t="s">
        <v>2772</v>
      </c>
      <c r="J98" s="131">
        <v>0</v>
      </c>
      <c r="K98" s="131">
        <v>0</v>
      </c>
      <c r="L98" s="131">
        <v>0</v>
      </c>
      <c r="M98" s="131">
        <v>100</v>
      </c>
      <c r="N98" s="352">
        <v>10</v>
      </c>
      <c r="O98" s="122">
        <v>10</v>
      </c>
      <c r="P98" s="122">
        <v>10</v>
      </c>
      <c r="Q98" s="122">
        <v>10</v>
      </c>
    </row>
    <row r="99" spans="1:17" x14ac:dyDescent="0.25">
      <c r="A99" s="557" t="s">
        <v>323</v>
      </c>
      <c r="B99" s="138" t="s">
        <v>388</v>
      </c>
      <c r="C99" s="138" t="s">
        <v>381</v>
      </c>
      <c r="D99" s="129">
        <v>700000</v>
      </c>
      <c r="E99" s="130" t="s">
        <v>212</v>
      </c>
      <c r="F99" s="122">
        <v>2</v>
      </c>
      <c r="G99" s="122">
        <v>1400000</v>
      </c>
      <c r="H99" s="133" t="s">
        <v>2519</v>
      </c>
      <c r="I99" s="131" t="s">
        <v>2772</v>
      </c>
      <c r="J99" s="131">
        <v>0</v>
      </c>
      <c r="K99" s="131">
        <v>0</v>
      </c>
      <c r="L99" s="131">
        <v>0</v>
      </c>
      <c r="M99" s="131">
        <v>100</v>
      </c>
      <c r="N99" s="352">
        <v>350000</v>
      </c>
      <c r="O99" s="122">
        <v>350000</v>
      </c>
      <c r="P99" s="122">
        <v>350000</v>
      </c>
      <c r="Q99" s="122">
        <v>350000</v>
      </c>
    </row>
    <row r="100" spans="1:17" x14ac:dyDescent="0.25">
      <c r="A100" s="557" t="s">
        <v>389</v>
      </c>
      <c r="B100" s="138" t="s">
        <v>390</v>
      </c>
      <c r="C100" s="138" t="s">
        <v>381</v>
      </c>
      <c r="D100" s="129">
        <v>100000</v>
      </c>
      <c r="E100" s="130" t="s">
        <v>212</v>
      </c>
      <c r="F100" s="122">
        <v>11</v>
      </c>
      <c r="G100" s="122">
        <v>1100000</v>
      </c>
      <c r="H100" s="133" t="s">
        <v>2519</v>
      </c>
      <c r="I100" s="131" t="s">
        <v>2772</v>
      </c>
      <c r="J100" s="131">
        <v>0</v>
      </c>
      <c r="K100" s="131">
        <v>0</v>
      </c>
      <c r="L100" s="131">
        <v>0</v>
      </c>
      <c r="M100" s="131">
        <v>100</v>
      </c>
      <c r="N100" s="352">
        <v>275000</v>
      </c>
      <c r="O100" s="122">
        <v>275000</v>
      </c>
      <c r="P100" s="122">
        <v>275000</v>
      </c>
      <c r="Q100" s="122">
        <v>275000</v>
      </c>
    </row>
    <row r="101" spans="1:17" x14ac:dyDescent="0.25">
      <c r="A101" s="555" t="s">
        <v>2756</v>
      </c>
      <c r="B101" s="138" t="s">
        <v>391</v>
      </c>
      <c r="C101" s="138" t="s">
        <v>381</v>
      </c>
      <c r="D101" s="129">
        <v>50000</v>
      </c>
      <c r="E101" s="130" t="s">
        <v>212</v>
      </c>
      <c r="F101" s="122">
        <v>10</v>
      </c>
      <c r="G101" s="122">
        <v>500000</v>
      </c>
      <c r="H101" s="133" t="s">
        <v>49</v>
      </c>
      <c r="I101" s="131" t="s">
        <v>2772</v>
      </c>
      <c r="J101" s="131">
        <v>0</v>
      </c>
      <c r="K101" s="131">
        <v>0</v>
      </c>
      <c r="L101" s="131">
        <v>0</v>
      </c>
      <c r="M101" s="131">
        <v>100</v>
      </c>
      <c r="N101" s="352">
        <v>125000</v>
      </c>
      <c r="O101" s="122">
        <v>125000</v>
      </c>
      <c r="P101" s="122">
        <v>125000</v>
      </c>
      <c r="Q101" s="122">
        <v>125000</v>
      </c>
    </row>
    <row r="102" spans="1:17" x14ac:dyDescent="0.25">
      <c r="A102" s="557" t="s">
        <v>392</v>
      </c>
      <c r="B102" s="138" t="s">
        <v>393</v>
      </c>
      <c r="C102" s="138" t="s">
        <v>381</v>
      </c>
      <c r="D102" s="129">
        <v>10000</v>
      </c>
      <c r="E102" s="130" t="s">
        <v>212</v>
      </c>
      <c r="F102" s="122">
        <v>50</v>
      </c>
      <c r="G102" s="122">
        <v>500000</v>
      </c>
      <c r="H102" s="133" t="s">
        <v>2519</v>
      </c>
      <c r="I102" s="131" t="s">
        <v>2772</v>
      </c>
      <c r="J102" s="131">
        <v>0</v>
      </c>
      <c r="K102" s="131">
        <v>0</v>
      </c>
      <c r="L102" s="131">
        <v>0</v>
      </c>
      <c r="M102" s="131">
        <v>100</v>
      </c>
      <c r="N102" s="352">
        <v>12.5</v>
      </c>
      <c r="O102" s="122">
        <v>12.5</v>
      </c>
      <c r="P102" s="122">
        <v>12.5</v>
      </c>
      <c r="Q102" s="122">
        <v>12.5</v>
      </c>
    </row>
    <row r="103" spans="1:17" x14ac:dyDescent="0.25">
      <c r="A103" s="557" t="s">
        <v>394</v>
      </c>
      <c r="B103" s="138" t="s">
        <v>395</v>
      </c>
      <c r="C103" s="138" t="s">
        <v>381</v>
      </c>
      <c r="D103" s="129">
        <v>200</v>
      </c>
      <c r="E103" s="130" t="s">
        <v>212</v>
      </c>
      <c r="F103" s="122">
        <v>50</v>
      </c>
      <c r="G103" s="122">
        <v>10000</v>
      </c>
      <c r="H103" s="133" t="s">
        <v>2519</v>
      </c>
      <c r="I103" s="131" t="s">
        <v>2772</v>
      </c>
      <c r="J103" s="131">
        <v>0</v>
      </c>
      <c r="K103" s="131">
        <v>0</v>
      </c>
      <c r="L103" s="131">
        <v>0</v>
      </c>
      <c r="M103" s="131">
        <v>100</v>
      </c>
      <c r="N103" s="352">
        <v>12.5</v>
      </c>
      <c r="O103" s="122">
        <v>12.5</v>
      </c>
      <c r="P103" s="122">
        <v>12.5</v>
      </c>
      <c r="Q103" s="122">
        <v>12.5</v>
      </c>
    </row>
    <row r="104" spans="1:17" x14ac:dyDescent="0.25">
      <c r="A104" s="557" t="s">
        <v>396</v>
      </c>
      <c r="B104" s="138" t="s">
        <v>397</v>
      </c>
      <c r="C104" s="138" t="s">
        <v>381</v>
      </c>
      <c r="D104" s="129">
        <v>500</v>
      </c>
      <c r="E104" s="130" t="s">
        <v>212</v>
      </c>
      <c r="F104" s="122">
        <v>200</v>
      </c>
      <c r="G104" s="122">
        <v>100000</v>
      </c>
      <c r="H104" s="133" t="s">
        <v>2519</v>
      </c>
      <c r="I104" s="131" t="s">
        <v>2772</v>
      </c>
      <c r="J104" s="131">
        <v>0</v>
      </c>
      <c r="K104" s="131">
        <v>0</v>
      </c>
      <c r="L104" s="131">
        <v>0</v>
      </c>
      <c r="M104" s="131">
        <v>100</v>
      </c>
      <c r="N104" s="352">
        <v>50</v>
      </c>
      <c r="O104" s="122">
        <v>50</v>
      </c>
      <c r="P104" s="122">
        <v>50</v>
      </c>
      <c r="Q104" s="122">
        <v>50</v>
      </c>
    </row>
    <row r="105" spans="1:17" x14ac:dyDescent="0.25">
      <c r="A105" s="557" t="s">
        <v>398</v>
      </c>
      <c r="B105" s="138" t="s">
        <v>399</v>
      </c>
      <c r="C105" s="138" t="s">
        <v>381</v>
      </c>
      <c r="D105" s="129">
        <v>1000</v>
      </c>
      <c r="E105" s="130" t="s">
        <v>212</v>
      </c>
      <c r="F105" s="122">
        <v>100</v>
      </c>
      <c r="G105" s="122">
        <v>100000</v>
      </c>
      <c r="H105" s="133" t="s">
        <v>2519</v>
      </c>
      <c r="I105" s="131" t="s">
        <v>2772</v>
      </c>
      <c r="J105" s="131">
        <v>0</v>
      </c>
      <c r="K105" s="131">
        <v>0</v>
      </c>
      <c r="L105" s="131">
        <v>0</v>
      </c>
      <c r="M105" s="131">
        <v>100</v>
      </c>
      <c r="N105" s="352">
        <v>25</v>
      </c>
      <c r="O105" s="122">
        <v>25</v>
      </c>
      <c r="P105" s="122">
        <v>25</v>
      </c>
      <c r="Q105" s="122">
        <v>25</v>
      </c>
    </row>
    <row r="106" spans="1:17" x14ac:dyDescent="0.25">
      <c r="A106" s="557" t="s">
        <v>400</v>
      </c>
      <c r="B106" s="138" t="s">
        <v>401</v>
      </c>
      <c r="C106" s="138" t="s">
        <v>381</v>
      </c>
      <c r="D106" s="129">
        <v>900</v>
      </c>
      <c r="E106" s="130" t="s">
        <v>212</v>
      </c>
      <c r="F106" s="122">
        <v>50</v>
      </c>
      <c r="G106" s="122">
        <v>45000</v>
      </c>
      <c r="H106" s="133" t="s">
        <v>2519</v>
      </c>
      <c r="I106" s="131" t="s">
        <v>2772</v>
      </c>
      <c r="J106" s="131">
        <v>0</v>
      </c>
      <c r="K106" s="131">
        <v>0</v>
      </c>
      <c r="L106" s="131">
        <v>0</v>
      </c>
      <c r="M106" s="131">
        <v>100</v>
      </c>
      <c r="N106" s="352">
        <v>12.5</v>
      </c>
      <c r="O106" s="122">
        <v>12.5</v>
      </c>
      <c r="P106" s="122">
        <v>12.5</v>
      </c>
      <c r="Q106" s="122">
        <v>12.5</v>
      </c>
    </row>
    <row r="107" spans="1:17" x14ac:dyDescent="0.25">
      <c r="A107" s="557" t="s">
        <v>402</v>
      </c>
      <c r="B107" s="138" t="s">
        <v>403</v>
      </c>
      <c r="C107" s="138" t="s">
        <v>381</v>
      </c>
      <c r="D107" s="129">
        <v>900</v>
      </c>
      <c r="E107" s="130" t="s">
        <v>212</v>
      </c>
      <c r="F107" s="122">
        <v>50</v>
      </c>
      <c r="G107" s="122">
        <v>45000</v>
      </c>
      <c r="H107" s="133" t="s">
        <v>2519</v>
      </c>
      <c r="I107" s="131" t="s">
        <v>2772</v>
      </c>
      <c r="J107" s="131">
        <v>0</v>
      </c>
      <c r="K107" s="131">
        <v>0</v>
      </c>
      <c r="L107" s="131">
        <v>0</v>
      </c>
      <c r="M107" s="131">
        <v>100</v>
      </c>
      <c r="N107" s="352">
        <v>12.5</v>
      </c>
      <c r="O107" s="122">
        <v>12.5</v>
      </c>
      <c r="P107" s="122">
        <v>12.5</v>
      </c>
      <c r="Q107" s="122">
        <v>12.5</v>
      </c>
    </row>
    <row r="108" spans="1:17" x14ac:dyDescent="0.25">
      <c r="A108" s="557" t="s">
        <v>323</v>
      </c>
      <c r="B108" s="138" t="s">
        <v>404</v>
      </c>
      <c r="C108" s="138" t="s">
        <v>358</v>
      </c>
      <c r="D108" s="129">
        <v>2400000</v>
      </c>
      <c r="E108" s="130" t="s">
        <v>212</v>
      </c>
      <c r="F108" s="122">
        <v>5</v>
      </c>
      <c r="G108" s="122">
        <v>12000000</v>
      </c>
      <c r="H108" s="133" t="s">
        <v>224</v>
      </c>
      <c r="I108" s="131" t="s">
        <v>2770</v>
      </c>
      <c r="J108" s="131">
        <v>0</v>
      </c>
      <c r="K108" s="131">
        <v>0</v>
      </c>
      <c r="L108" s="131">
        <v>0</v>
      </c>
      <c r="M108" s="131">
        <v>100</v>
      </c>
      <c r="N108" s="352">
        <v>3000000</v>
      </c>
      <c r="O108" s="122">
        <v>3000000</v>
      </c>
      <c r="P108" s="122">
        <v>3000000</v>
      </c>
      <c r="Q108" s="122">
        <v>3000000</v>
      </c>
    </row>
    <row r="109" spans="1:17" x14ac:dyDescent="0.25">
      <c r="A109" s="555" t="s">
        <v>2757</v>
      </c>
      <c r="B109" s="138" t="s">
        <v>374</v>
      </c>
      <c r="C109" s="138" t="s">
        <v>358</v>
      </c>
      <c r="D109" s="129">
        <v>50000</v>
      </c>
      <c r="E109" s="130" t="s">
        <v>212</v>
      </c>
      <c r="F109" s="122">
        <v>10</v>
      </c>
      <c r="G109" s="122">
        <v>500000</v>
      </c>
      <c r="H109" s="133" t="s">
        <v>2519</v>
      </c>
      <c r="I109" s="131" t="s">
        <v>2770</v>
      </c>
      <c r="J109" s="131">
        <v>0</v>
      </c>
      <c r="K109" s="131">
        <v>0</v>
      </c>
      <c r="L109" s="131">
        <v>0</v>
      </c>
      <c r="M109" s="131">
        <v>100</v>
      </c>
      <c r="N109" s="352">
        <v>125000</v>
      </c>
      <c r="O109" s="122">
        <v>125000</v>
      </c>
      <c r="P109" s="122">
        <v>125000</v>
      </c>
      <c r="Q109" s="122">
        <v>125000</v>
      </c>
    </row>
    <row r="110" spans="1:17" ht="30" x14ac:dyDescent="0.25">
      <c r="A110" s="555" t="s">
        <v>2754</v>
      </c>
      <c r="B110" s="138" t="s">
        <v>405</v>
      </c>
      <c r="C110" s="138" t="s">
        <v>350</v>
      </c>
      <c r="D110" s="129">
        <v>1750000</v>
      </c>
      <c r="E110" s="130" t="s">
        <v>212</v>
      </c>
      <c r="F110" s="122">
        <v>2</v>
      </c>
      <c r="G110" s="122">
        <v>3500000</v>
      </c>
      <c r="H110" s="122" t="s">
        <v>224</v>
      </c>
      <c r="I110" s="131" t="s">
        <v>2714</v>
      </c>
      <c r="J110" s="131">
        <v>0</v>
      </c>
      <c r="K110" s="131">
        <v>0</v>
      </c>
      <c r="L110" s="131">
        <v>0</v>
      </c>
      <c r="M110" s="131">
        <v>100</v>
      </c>
      <c r="N110" s="352">
        <v>875000</v>
      </c>
      <c r="O110" s="122">
        <v>875000</v>
      </c>
      <c r="P110" s="122">
        <v>875000</v>
      </c>
      <c r="Q110" s="122">
        <v>875000</v>
      </c>
    </row>
    <row r="111" spans="1:17" ht="13.5" customHeight="1" x14ac:dyDescent="0.25">
      <c r="A111" s="556" t="s">
        <v>406</v>
      </c>
      <c r="B111" s="138" t="s">
        <v>407</v>
      </c>
      <c r="C111" s="138" t="s">
        <v>350</v>
      </c>
      <c r="D111" s="129">
        <v>500000</v>
      </c>
      <c r="E111" s="130" t="s">
        <v>212</v>
      </c>
      <c r="F111" s="122">
        <v>1</v>
      </c>
      <c r="G111" s="122">
        <v>500000</v>
      </c>
      <c r="H111" s="122" t="s">
        <v>49</v>
      </c>
      <c r="I111" s="131" t="s">
        <v>2714</v>
      </c>
      <c r="J111" s="131">
        <v>0</v>
      </c>
      <c r="K111" s="131">
        <v>0</v>
      </c>
      <c r="L111" s="131">
        <v>0</v>
      </c>
      <c r="M111" s="131">
        <v>100</v>
      </c>
      <c r="N111" s="352">
        <v>125000</v>
      </c>
      <c r="O111" s="122">
        <v>125000</v>
      </c>
      <c r="P111" s="122">
        <v>125000</v>
      </c>
      <c r="Q111" s="122">
        <v>125000</v>
      </c>
    </row>
    <row r="112" spans="1:17" ht="30" x14ac:dyDescent="0.25">
      <c r="A112" s="556" t="s">
        <v>406</v>
      </c>
      <c r="B112" s="138" t="s">
        <v>408</v>
      </c>
      <c r="C112" s="138" t="s">
        <v>350</v>
      </c>
      <c r="D112" s="129">
        <v>1000000</v>
      </c>
      <c r="E112" s="130" t="s">
        <v>212</v>
      </c>
      <c r="F112" s="122">
        <v>2</v>
      </c>
      <c r="G112" s="122">
        <v>2000000</v>
      </c>
      <c r="H112" s="122" t="s">
        <v>224</v>
      </c>
      <c r="I112" s="131" t="s">
        <v>2714</v>
      </c>
      <c r="J112" s="131">
        <v>0</v>
      </c>
      <c r="K112" s="131">
        <v>0</v>
      </c>
      <c r="L112" s="131">
        <v>0</v>
      </c>
      <c r="M112" s="131">
        <v>100</v>
      </c>
      <c r="N112" s="352">
        <v>500000</v>
      </c>
      <c r="O112" s="122">
        <v>500000</v>
      </c>
      <c r="P112" s="122">
        <v>500000</v>
      </c>
      <c r="Q112" s="122">
        <v>500000</v>
      </c>
    </row>
    <row r="113" spans="1:17" ht="30" x14ac:dyDescent="0.25">
      <c r="A113" s="556" t="s">
        <v>406</v>
      </c>
      <c r="B113" s="138" t="s">
        <v>409</v>
      </c>
      <c r="C113" s="138" t="s">
        <v>350</v>
      </c>
      <c r="D113" s="129">
        <v>1750000</v>
      </c>
      <c r="E113" s="130"/>
      <c r="F113" s="122">
        <v>2</v>
      </c>
      <c r="G113" s="122">
        <v>3500000</v>
      </c>
      <c r="H113" s="122" t="s">
        <v>224</v>
      </c>
      <c r="I113" s="131" t="s">
        <v>2714</v>
      </c>
      <c r="J113" s="131">
        <v>0</v>
      </c>
      <c r="K113" s="131">
        <v>0</v>
      </c>
      <c r="L113" s="131">
        <v>0</v>
      </c>
      <c r="M113" s="131">
        <v>100</v>
      </c>
      <c r="N113" s="352">
        <v>875000</v>
      </c>
      <c r="O113" s="122">
        <v>875000</v>
      </c>
      <c r="P113" s="122">
        <v>875000</v>
      </c>
      <c r="Q113" s="122">
        <v>875000</v>
      </c>
    </row>
    <row r="114" spans="1:17" x14ac:dyDescent="0.25">
      <c r="A114" s="556" t="s">
        <v>410</v>
      </c>
      <c r="B114" s="138" t="s">
        <v>411</v>
      </c>
      <c r="C114" s="138" t="s">
        <v>412</v>
      </c>
      <c r="D114" s="140">
        <v>5000000</v>
      </c>
      <c r="E114" s="130" t="s">
        <v>212</v>
      </c>
      <c r="F114" s="122">
        <v>1</v>
      </c>
      <c r="G114" s="122">
        <v>5000000</v>
      </c>
      <c r="H114" s="122" t="s">
        <v>2519</v>
      </c>
      <c r="I114" s="131" t="s">
        <v>2773</v>
      </c>
      <c r="J114" s="131">
        <v>0</v>
      </c>
      <c r="K114" s="131">
        <v>0</v>
      </c>
      <c r="L114" s="131">
        <v>0</v>
      </c>
      <c r="M114" s="131">
        <v>100</v>
      </c>
      <c r="N114" s="352">
        <v>1</v>
      </c>
      <c r="O114" s="122">
        <v>0</v>
      </c>
      <c r="P114" s="122">
        <v>0</v>
      </c>
      <c r="Q114" s="122">
        <v>0</v>
      </c>
    </row>
    <row r="115" spans="1:17" x14ac:dyDescent="0.25">
      <c r="A115" s="556" t="s">
        <v>410</v>
      </c>
      <c r="B115" s="138" t="s">
        <v>413</v>
      </c>
      <c r="C115" s="138" t="s">
        <v>412</v>
      </c>
      <c r="D115" s="140">
        <v>1500000</v>
      </c>
      <c r="E115" s="130" t="s">
        <v>212</v>
      </c>
      <c r="F115" s="122">
        <v>1</v>
      </c>
      <c r="G115" s="122">
        <v>1500000</v>
      </c>
      <c r="H115" s="122" t="s">
        <v>2519</v>
      </c>
      <c r="I115" s="131" t="s">
        <v>2773</v>
      </c>
      <c r="J115" s="131">
        <v>0</v>
      </c>
      <c r="K115" s="131">
        <v>0</v>
      </c>
      <c r="L115" s="131">
        <v>0</v>
      </c>
      <c r="M115" s="131">
        <v>100</v>
      </c>
      <c r="N115" s="352">
        <v>1</v>
      </c>
      <c r="O115" s="122">
        <v>0</v>
      </c>
      <c r="P115" s="122">
        <v>0</v>
      </c>
      <c r="Q115" s="122">
        <v>0</v>
      </c>
    </row>
    <row r="116" spans="1:17" x14ac:dyDescent="0.25">
      <c r="A116" s="556" t="s">
        <v>203</v>
      </c>
      <c r="B116" s="138" t="s">
        <v>414</v>
      </c>
      <c r="C116" s="138" t="s">
        <v>415</v>
      </c>
      <c r="D116" s="129">
        <v>200000</v>
      </c>
      <c r="E116" s="130" t="s">
        <v>212</v>
      </c>
      <c r="F116" s="122">
        <v>5</v>
      </c>
      <c r="G116" s="122">
        <v>1000000</v>
      </c>
      <c r="H116" s="122" t="s">
        <v>224</v>
      </c>
      <c r="I116" s="131" t="s">
        <v>2774</v>
      </c>
      <c r="J116" s="131">
        <v>0</v>
      </c>
      <c r="K116" s="131">
        <v>0</v>
      </c>
      <c r="L116" s="131">
        <v>0</v>
      </c>
      <c r="M116" s="131">
        <v>100</v>
      </c>
      <c r="N116" s="352">
        <v>250000</v>
      </c>
      <c r="O116" s="122">
        <v>250000</v>
      </c>
      <c r="P116" s="122">
        <v>250000</v>
      </c>
      <c r="Q116" s="122">
        <v>250000</v>
      </c>
    </row>
    <row r="117" spans="1:17" x14ac:dyDescent="0.25">
      <c r="A117" s="556" t="s">
        <v>53</v>
      </c>
      <c r="B117" s="138" t="s">
        <v>416</v>
      </c>
      <c r="C117" s="138" t="s">
        <v>412</v>
      </c>
      <c r="D117" s="140">
        <v>2000000</v>
      </c>
      <c r="E117" s="130" t="s">
        <v>212</v>
      </c>
      <c r="F117" s="122">
        <v>1</v>
      </c>
      <c r="G117" s="122">
        <v>2000000</v>
      </c>
      <c r="H117" s="122" t="s">
        <v>49</v>
      </c>
      <c r="I117" s="131" t="s">
        <v>2773</v>
      </c>
      <c r="J117" s="131">
        <v>0</v>
      </c>
      <c r="K117" s="131">
        <v>0</v>
      </c>
      <c r="L117" s="131">
        <v>0</v>
      </c>
      <c r="M117" s="131">
        <v>100</v>
      </c>
      <c r="N117" s="352">
        <v>500000</v>
      </c>
      <c r="O117" s="122">
        <v>500000</v>
      </c>
      <c r="P117" s="122">
        <v>500000</v>
      </c>
      <c r="Q117" s="122">
        <v>500000</v>
      </c>
    </row>
    <row r="118" spans="1:17" x14ac:dyDescent="0.25">
      <c r="A118" s="555" t="s">
        <v>2753</v>
      </c>
      <c r="B118" s="138" t="s">
        <v>417</v>
      </c>
      <c r="C118" s="138" t="s">
        <v>415</v>
      </c>
      <c r="D118" s="140">
        <v>250000</v>
      </c>
      <c r="E118" s="130" t="s">
        <v>212</v>
      </c>
      <c r="F118" s="122">
        <v>10</v>
      </c>
      <c r="G118" s="122">
        <v>2500000</v>
      </c>
      <c r="H118" s="122" t="s">
        <v>49</v>
      </c>
      <c r="I118" s="131" t="s">
        <v>2774</v>
      </c>
      <c r="J118" s="131">
        <v>0</v>
      </c>
      <c r="K118" s="131">
        <v>0</v>
      </c>
      <c r="L118" s="131">
        <v>0</v>
      </c>
      <c r="M118" s="131">
        <v>100</v>
      </c>
      <c r="N118" s="352">
        <v>625000</v>
      </c>
      <c r="O118" s="122">
        <v>625000</v>
      </c>
      <c r="P118" s="122">
        <v>625000</v>
      </c>
      <c r="Q118" s="122">
        <v>625000</v>
      </c>
    </row>
    <row r="119" spans="1:17" x14ac:dyDescent="0.25">
      <c r="A119" s="555" t="s">
        <v>2755</v>
      </c>
      <c r="B119" s="138" t="s">
        <v>374</v>
      </c>
      <c r="C119" s="138" t="s">
        <v>415</v>
      </c>
      <c r="D119" s="140">
        <v>100000</v>
      </c>
      <c r="E119" s="130" t="s">
        <v>212</v>
      </c>
      <c r="F119" s="122">
        <v>5</v>
      </c>
      <c r="G119" s="122">
        <v>500000</v>
      </c>
      <c r="H119" s="122" t="s">
        <v>49</v>
      </c>
      <c r="I119" s="131" t="s">
        <v>2774</v>
      </c>
      <c r="J119" s="131">
        <v>0</v>
      </c>
      <c r="K119" s="131">
        <v>0</v>
      </c>
      <c r="L119" s="131">
        <v>0</v>
      </c>
      <c r="M119" s="131">
        <v>100</v>
      </c>
      <c r="N119" s="352">
        <v>125000</v>
      </c>
      <c r="O119" s="122">
        <v>125000</v>
      </c>
      <c r="P119" s="122">
        <v>125000</v>
      </c>
      <c r="Q119" s="122">
        <v>125000</v>
      </c>
    </row>
    <row r="120" spans="1:17" x14ac:dyDescent="0.25">
      <c r="A120" s="556" t="s">
        <v>2441</v>
      </c>
      <c r="B120" s="138" t="s">
        <v>418</v>
      </c>
      <c r="C120" s="138" t="s">
        <v>419</v>
      </c>
      <c r="D120" s="140">
        <v>250000</v>
      </c>
      <c r="E120" s="130" t="s">
        <v>212</v>
      </c>
      <c r="F120" s="122">
        <v>4</v>
      </c>
      <c r="G120" s="122">
        <v>1000000</v>
      </c>
      <c r="H120" s="122" t="s">
        <v>49</v>
      </c>
      <c r="I120" s="131" t="s">
        <v>2775</v>
      </c>
      <c r="J120" s="131">
        <v>0</v>
      </c>
      <c r="K120" s="131">
        <v>0</v>
      </c>
      <c r="L120" s="131">
        <v>0</v>
      </c>
      <c r="M120" s="131">
        <v>100</v>
      </c>
      <c r="N120" s="352">
        <v>1</v>
      </c>
      <c r="O120" s="122">
        <v>1</v>
      </c>
      <c r="P120" s="122">
        <v>1</v>
      </c>
      <c r="Q120" s="122">
        <v>1</v>
      </c>
    </row>
    <row r="121" spans="1:17" x14ac:dyDescent="0.25">
      <c r="A121" s="556" t="s">
        <v>2513</v>
      </c>
      <c r="B121" s="138" t="s">
        <v>419</v>
      </c>
      <c r="C121" s="138" t="s">
        <v>419</v>
      </c>
      <c r="D121" s="140">
        <v>500000</v>
      </c>
      <c r="E121" s="130" t="s">
        <v>212</v>
      </c>
      <c r="F121" s="122">
        <v>24</v>
      </c>
      <c r="G121" s="122">
        <v>12000000</v>
      </c>
      <c r="H121" s="122" t="s">
        <v>2519</v>
      </c>
      <c r="I121" s="131" t="s">
        <v>2775</v>
      </c>
      <c r="J121" s="131">
        <v>0</v>
      </c>
      <c r="K121" s="131">
        <v>0</v>
      </c>
      <c r="L121" s="131">
        <v>0</v>
      </c>
      <c r="M121" s="131">
        <v>100</v>
      </c>
      <c r="N121" s="352">
        <v>6</v>
      </c>
      <c r="O121" s="122">
        <v>6</v>
      </c>
      <c r="P121" s="122">
        <v>6</v>
      </c>
      <c r="Q121" s="122">
        <v>6</v>
      </c>
    </row>
    <row r="122" spans="1:17" ht="30" x14ac:dyDescent="0.25">
      <c r="A122" s="556" t="s">
        <v>2415</v>
      </c>
      <c r="B122" s="138" t="s">
        <v>420</v>
      </c>
      <c r="C122" s="138" t="s">
        <v>419</v>
      </c>
      <c r="D122" s="140">
        <v>34697.599999999999</v>
      </c>
      <c r="E122" s="130" t="s">
        <v>212</v>
      </c>
      <c r="F122" s="122">
        <v>60</v>
      </c>
      <c r="G122" s="122">
        <v>2081856</v>
      </c>
      <c r="H122" s="122" t="s">
        <v>49</v>
      </c>
      <c r="I122" s="131" t="s">
        <v>2775</v>
      </c>
      <c r="J122" s="131">
        <v>0</v>
      </c>
      <c r="K122" s="131">
        <v>0</v>
      </c>
      <c r="L122" s="131">
        <v>0</v>
      </c>
      <c r="M122" s="131">
        <v>100</v>
      </c>
      <c r="N122" s="352">
        <v>15</v>
      </c>
      <c r="O122" s="122">
        <v>15</v>
      </c>
      <c r="P122" s="122">
        <v>15</v>
      </c>
      <c r="Q122" s="122">
        <v>15</v>
      </c>
    </row>
    <row r="123" spans="1:17" ht="30" x14ac:dyDescent="0.25">
      <c r="A123" s="556" t="s">
        <v>2417</v>
      </c>
      <c r="B123" s="138" t="s">
        <v>421</v>
      </c>
      <c r="C123" s="138" t="s">
        <v>419</v>
      </c>
      <c r="D123" s="140">
        <v>200000</v>
      </c>
      <c r="E123" s="130" t="s">
        <v>212</v>
      </c>
      <c r="F123" s="122">
        <v>10</v>
      </c>
      <c r="G123" s="122">
        <v>2000000</v>
      </c>
      <c r="H123" s="122" t="s">
        <v>49</v>
      </c>
      <c r="I123" s="131" t="s">
        <v>2775</v>
      </c>
      <c r="J123" s="131">
        <v>0</v>
      </c>
      <c r="K123" s="131">
        <v>0</v>
      </c>
      <c r="L123" s="131">
        <v>0</v>
      </c>
      <c r="M123" s="131">
        <v>100</v>
      </c>
      <c r="N123" s="352">
        <v>2.5</v>
      </c>
      <c r="O123" s="122">
        <v>2.5</v>
      </c>
      <c r="P123" s="122">
        <v>2.5</v>
      </c>
      <c r="Q123" s="122">
        <v>2.5</v>
      </c>
    </row>
    <row r="124" spans="1:17" ht="30" x14ac:dyDescent="0.25">
      <c r="A124" s="556" t="s">
        <v>2514</v>
      </c>
      <c r="B124" s="138" t="s">
        <v>422</v>
      </c>
      <c r="C124" s="138" t="s">
        <v>419</v>
      </c>
      <c r="D124" s="140">
        <v>40000</v>
      </c>
      <c r="E124" s="130" t="s">
        <v>212</v>
      </c>
      <c r="F124" s="122">
        <v>25</v>
      </c>
      <c r="G124" s="122">
        <v>1000000</v>
      </c>
      <c r="H124" s="122" t="s">
        <v>49</v>
      </c>
      <c r="I124" s="131" t="s">
        <v>2775</v>
      </c>
      <c r="J124" s="131">
        <v>0</v>
      </c>
      <c r="K124" s="131">
        <v>0</v>
      </c>
      <c r="L124" s="131">
        <v>0</v>
      </c>
      <c r="M124" s="131">
        <v>100</v>
      </c>
      <c r="N124" s="352">
        <v>10</v>
      </c>
      <c r="O124" s="122">
        <v>5</v>
      </c>
      <c r="P124" s="122">
        <v>5</v>
      </c>
      <c r="Q124" s="122">
        <v>5</v>
      </c>
    </row>
    <row r="125" spans="1:17" x14ac:dyDescent="0.25">
      <c r="A125" s="556" t="s">
        <v>2515</v>
      </c>
      <c r="B125" s="138" t="s">
        <v>423</v>
      </c>
      <c r="C125" s="138" t="s">
        <v>419</v>
      </c>
      <c r="D125" s="140">
        <v>125000</v>
      </c>
      <c r="E125" s="130" t="s">
        <v>212</v>
      </c>
      <c r="F125" s="122">
        <v>20</v>
      </c>
      <c r="G125" s="122">
        <v>2500000</v>
      </c>
      <c r="H125" s="122" t="s">
        <v>49</v>
      </c>
      <c r="I125" s="131" t="s">
        <v>2775</v>
      </c>
      <c r="J125" s="131">
        <v>0</v>
      </c>
      <c r="K125" s="131">
        <v>0</v>
      </c>
      <c r="L125" s="131">
        <v>0</v>
      </c>
      <c r="M125" s="131">
        <v>100</v>
      </c>
      <c r="N125" s="352">
        <v>625000</v>
      </c>
      <c r="O125" s="122">
        <v>625000</v>
      </c>
      <c r="P125" s="122">
        <v>625000</v>
      </c>
      <c r="Q125" s="122">
        <v>625000</v>
      </c>
    </row>
    <row r="126" spans="1:17" x14ac:dyDescent="0.25">
      <c r="A126" s="25" t="s">
        <v>2758</v>
      </c>
      <c r="B126" s="138" t="s">
        <v>424</v>
      </c>
      <c r="C126" s="138" t="s">
        <v>419</v>
      </c>
      <c r="D126" s="140">
        <v>200000</v>
      </c>
      <c r="E126" s="130" t="s">
        <v>212</v>
      </c>
      <c r="F126" s="122">
        <v>5</v>
      </c>
      <c r="G126" s="122">
        <v>1000000</v>
      </c>
      <c r="H126" s="122" t="s">
        <v>49</v>
      </c>
      <c r="I126" s="131" t="s">
        <v>2775</v>
      </c>
      <c r="J126" s="131">
        <v>0</v>
      </c>
      <c r="K126" s="131">
        <v>0</v>
      </c>
      <c r="L126" s="131">
        <v>0</v>
      </c>
      <c r="M126" s="131">
        <v>100</v>
      </c>
      <c r="N126" s="352">
        <v>250000</v>
      </c>
      <c r="O126" s="122">
        <v>250000</v>
      </c>
      <c r="P126" s="122">
        <v>250000</v>
      </c>
      <c r="Q126" s="122">
        <v>250000</v>
      </c>
    </row>
    <row r="127" spans="1:17" x14ac:dyDescent="0.25">
      <c r="A127" s="558"/>
      <c r="B127" s="137"/>
      <c r="C127" s="137"/>
      <c r="D127" s="142"/>
      <c r="E127" s="130"/>
      <c r="F127" s="122"/>
      <c r="G127" s="121">
        <v>177081856</v>
      </c>
      <c r="H127" s="122"/>
      <c r="I127" s="122"/>
      <c r="J127" s="122"/>
      <c r="K127" s="122"/>
      <c r="L127" s="122"/>
      <c r="M127" s="122"/>
      <c r="N127" s="350"/>
      <c r="O127" s="121"/>
      <c r="P127" s="121"/>
      <c r="Q127" s="121"/>
    </row>
  </sheetData>
  <mergeCells count="11">
    <mergeCell ref="N1:Q1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9"/>
  <sheetViews>
    <sheetView topLeftCell="A28" workbookViewId="0">
      <selection activeCell="H9" sqref="H9"/>
    </sheetView>
  </sheetViews>
  <sheetFormatPr defaultRowHeight="12" x14ac:dyDescent="0.2"/>
  <cols>
    <col min="1" max="1" width="18.7109375" style="304" customWidth="1"/>
    <col min="2" max="2" width="55.42578125" style="230" hidden="1" customWidth="1"/>
    <col min="3" max="3" width="17" style="305" hidden="1" customWidth="1"/>
    <col min="4" max="4" width="15.140625" style="305" hidden="1" customWidth="1"/>
    <col min="5" max="5" width="11.7109375" style="230" customWidth="1"/>
    <col min="6" max="6" width="15.5703125" style="306" customWidth="1"/>
    <col min="7" max="7" width="21.140625" style="216" customWidth="1"/>
    <col min="8" max="8" width="50.28515625" style="305" customWidth="1"/>
    <col min="9" max="9" width="8.42578125" style="222" customWidth="1"/>
    <col min="10" max="10" width="6.7109375" style="222" customWidth="1"/>
    <col min="11" max="11" width="8.85546875" style="222" customWidth="1"/>
    <col min="12" max="12" width="5.5703125" style="173" customWidth="1"/>
    <col min="13" max="13" width="12.28515625" style="222" customWidth="1"/>
    <col min="14" max="14" width="12.5703125" style="222" customWidth="1"/>
    <col min="15" max="15" width="17.5703125" style="222" customWidth="1"/>
    <col min="16" max="16" width="18.7109375" style="222" customWidth="1"/>
    <col min="17" max="17" width="17.140625" style="176" customWidth="1"/>
    <col min="18" max="19" width="16.28515625" style="176" customWidth="1"/>
    <col min="20" max="16384" width="9.140625" style="177"/>
  </cols>
  <sheetData>
    <row r="1" spans="1:19" s="147" customFormat="1" ht="11.25" customHeight="1" x14ac:dyDescent="0.25">
      <c r="A1" s="580" t="s">
        <v>213</v>
      </c>
      <c r="B1" s="576" t="s">
        <v>214</v>
      </c>
      <c r="C1" s="581" t="s">
        <v>215</v>
      </c>
      <c r="D1" s="576" t="s">
        <v>216</v>
      </c>
      <c r="E1" s="582" t="s">
        <v>217</v>
      </c>
      <c r="F1" s="584" t="s">
        <v>425</v>
      </c>
      <c r="G1" s="576" t="s">
        <v>219</v>
      </c>
      <c r="H1" s="582" t="s">
        <v>426</v>
      </c>
      <c r="I1" s="586" t="s">
        <v>1</v>
      </c>
      <c r="J1" s="587"/>
      <c r="K1" s="587"/>
      <c r="L1" s="588"/>
      <c r="M1" s="576" t="s">
        <v>427</v>
      </c>
      <c r="N1" s="576"/>
      <c r="O1" s="576"/>
      <c r="P1" s="576"/>
      <c r="Q1" s="146"/>
      <c r="R1" s="146"/>
      <c r="S1" s="146"/>
    </row>
    <row r="2" spans="1:19" s="147" customFormat="1" ht="30.75" customHeight="1" thickBot="1" x14ac:dyDescent="0.3">
      <c r="A2" s="580"/>
      <c r="B2" s="576"/>
      <c r="C2" s="581"/>
      <c r="D2" s="576"/>
      <c r="E2" s="583"/>
      <c r="F2" s="584"/>
      <c r="G2" s="576"/>
      <c r="H2" s="585"/>
      <c r="I2" s="148" t="s">
        <v>4</v>
      </c>
      <c r="J2" s="148" t="s">
        <v>5</v>
      </c>
      <c r="K2" s="149" t="s">
        <v>6</v>
      </c>
      <c r="L2" s="150" t="s">
        <v>7</v>
      </c>
      <c r="M2" s="151" t="s">
        <v>8</v>
      </c>
      <c r="N2" s="148" t="s">
        <v>9</v>
      </c>
      <c r="O2" s="148" t="s">
        <v>10</v>
      </c>
      <c r="P2" s="149" t="s">
        <v>11</v>
      </c>
      <c r="Q2" s="146"/>
      <c r="R2" s="146"/>
      <c r="S2" s="146"/>
    </row>
    <row r="3" spans="1:19" s="165" customFormat="1" ht="25.5" customHeight="1" x14ac:dyDescent="0.2">
      <c r="A3" s="152" t="s">
        <v>428</v>
      </c>
      <c r="B3" s="153" t="s">
        <v>429</v>
      </c>
      <c r="C3" s="154" t="s">
        <v>430</v>
      </c>
      <c r="D3" s="155" t="s">
        <v>431</v>
      </c>
      <c r="E3" s="156" t="s">
        <v>432</v>
      </c>
      <c r="F3" s="157"/>
      <c r="G3" s="158"/>
      <c r="H3" s="159" t="s">
        <v>433</v>
      </c>
      <c r="I3" s="160"/>
      <c r="J3" s="160"/>
      <c r="K3" s="161"/>
      <c r="L3" s="162"/>
      <c r="M3" s="163"/>
      <c r="N3" s="160"/>
      <c r="O3" s="160"/>
      <c r="P3" s="161"/>
      <c r="Q3" s="164"/>
      <c r="R3" s="164"/>
      <c r="S3" s="164"/>
    </row>
    <row r="4" spans="1:19" ht="26.25" customHeight="1" x14ac:dyDescent="0.2">
      <c r="A4" s="166" t="s">
        <v>434</v>
      </c>
      <c r="B4" s="167" t="s">
        <v>435</v>
      </c>
      <c r="C4" s="168">
        <v>1000000</v>
      </c>
      <c r="D4" s="169" t="s">
        <v>436</v>
      </c>
      <c r="E4" s="170">
        <v>1000000</v>
      </c>
      <c r="F4" s="7"/>
      <c r="G4" s="158"/>
      <c r="H4" s="171" t="s">
        <v>2671</v>
      </c>
      <c r="I4" s="172">
        <v>0</v>
      </c>
      <c r="J4" s="173">
        <v>0</v>
      </c>
      <c r="K4" s="174">
        <v>0</v>
      </c>
      <c r="L4" s="173">
        <v>0</v>
      </c>
      <c r="M4" s="175">
        <v>250000</v>
      </c>
      <c r="N4" s="175">
        <v>250000</v>
      </c>
      <c r="O4" s="175">
        <v>250000</v>
      </c>
      <c r="P4" s="175">
        <v>250000</v>
      </c>
    </row>
    <row r="5" spans="1:19" ht="18.75" customHeight="1" x14ac:dyDescent="0.2">
      <c r="A5" s="166"/>
      <c r="B5" s="167" t="s">
        <v>437</v>
      </c>
      <c r="C5" s="168">
        <v>500000</v>
      </c>
      <c r="D5" s="178"/>
      <c r="E5" s="170">
        <v>500000</v>
      </c>
      <c r="F5" s="179"/>
      <c r="G5" s="158"/>
      <c r="H5" s="171" t="s">
        <v>2672</v>
      </c>
      <c r="I5" s="172">
        <v>0</v>
      </c>
      <c r="J5" s="173">
        <v>0</v>
      </c>
      <c r="K5" s="174">
        <v>0</v>
      </c>
      <c r="L5" s="173">
        <v>0</v>
      </c>
      <c r="M5" s="180">
        <v>125000</v>
      </c>
      <c r="N5" s="175">
        <v>125000</v>
      </c>
      <c r="O5" s="175">
        <v>125000</v>
      </c>
      <c r="P5" s="175">
        <v>125000</v>
      </c>
    </row>
    <row r="6" spans="1:19" ht="21.75" customHeight="1" x14ac:dyDescent="0.2">
      <c r="A6" s="166"/>
      <c r="B6" s="167" t="s">
        <v>438</v>
      </c>
      <c r="C6" s="181">
        <v>144137020</v>
      </c>
      <c r="D6" s="178" t="s">
        <v>439</v>
      </c>
      <c r="E6" s="170">
        <v>144137020</v>
      </c>
      <c r="F6" s="179"/>
      <c r="G6" s="158"/>
      <c r="H6" s="171" t="s">
        <v>2673</v>
      </c>
      <c r="I6" s="172">
        <v>0</v>
      </c>
      <c r="J6" s="173">
        <v>0</v>
      </c>
      <c r="K6" s="174">
        <v>0</v>
      </c>
      <c r="L6" s="173">
        <v>0</v>
      </c>
      <c r="M6" s="175">
        <v>36034255</v>
      </c>
      <c r="N6" s="175">
        <v>36034255</v>
      </c>
      <c r="O6" s="175">
        <v>36034255</v>
      </c>
      <c r="P6" s="175">
        <v>36034255</v>
      </c>
    </row>
    <row r="7" spans="1:19" ht="16.5" customHeight="1" x14ac:dyDescent="0.2">
      <c r="A7" s="182" t="s">
        <v>440</v>
      </c>
      <c r="B7" s="167" t="s">
        <v>441</v>
      </c>
      <c r="C7" s="181">
        <v>55000000</v>
      </c>
      <c r="D7" s="183"/>
      <c r="E7" s="170"/>
      <c r="F7" s="179"/>
      <c r="G7" s="158"/>
      <c r="H7" s="171" t="s">
        <v>2674</v>
      </c>
      <c r="I7" s="172">
        <v>0</v>
      </c>
      <c r="J7" s="173">
        <v>0</v>
      </c>
      <c r="K7" s="174">
        <v>0</v>
      </c>
      <c r="L7" s="173">
        <v>0</v>
      </c>
      <c r="M7" s="175">
        <v>13750000</v>
      </c>
      <c r="N7" s="175">
        <v>13750000</v>
      </c>
      <c r="O7" s="175">
        <v>13750000</v>
      </c>
      <c r="P7" s="175">
        <v>13750000</v>
      </c>
    </row>
    <row r="8" spans="1:19" ht="30" customHeight="1" x14ac:dyDescent="0.2">
      <c r="A8" s="184" t="s">
        <v>442</v>
      </c>
      <c r="B8" s="167" t="s">
        <v>443</v>
      </c>
      <c r="C8" s="185">
        <v>95744681</v>
      </c>
      <c r="D8" s="183"/>
      <c r="E8" s="186">
        <v>95744681</v>
      </c>
      <c r="F8" s="179"/>
      <c r="G8" s="158"/>
      <c r="H8" s="171" t="s">
        <v>2675</v>
      </c>
      <c r="I8" s="172">
        <v>0</v>
      </c>
      <c r="J8" s="173">
        <v>0</v>
      </c>
      <c r="K8" s="174">
        <v>0</v>
      </c>
      <c r="L8" s="173">
        <v>0</v>
      </c>
      <c r="M8" s="175">
        <v>95744681</v>
      </c>
      <c r="N8" s="173"/>
      <c r="O8" s="173"/>
      <c r="P8" s="174"/>
    </row>
    <row r="9" spans="1:19" ht="23.25" customHeight="1" x14ac:dyDescent="0.2">
      <c r="A9" s="166" t="s">
        <v>444</v>
      </c>
      <c r="B9" s="187" t="s">
        <v>445</v>
      </c>
      <c r="C9" s="188">
        <v>153584235</v>
      </c>
      <c r="D9" s="183"/>
      <c r="E9" s="170"/>
      <c r="F9" s="7"/>
      <c r="G9" s="158"/>
      <c r="H9" s="171">
        <f>SUM($E9/12)</f>
        <v>0</v>
      </c>
      <c r="I9" s="173"/>
      <c r="J9" s="173"/>
      <c r="K9" s="174"/>
      <c r="M9" s="175">
        <v>38396058.75</v>
      </c>
      <c r="N9" s="175">
        <v>38396058.75</v>
      </c>
      <c r="O9" s="175">
        <v>38396058.75</v>
      </c>
      <c r="P9" s="175">
        <v>38396058.75</v>
      </c>
    </row>
    <row r="10" spans="1:19" ht="18.75" customHeight="1" x14ac:dyDescent="0.2">
      <c r="A10" s="189" t="s">
        <v>446</v>
      </c>
      <c r="B10" s="190" t="s">
        <v>447</v>
      </c>
      <c r="C10" s="191">
        <v>296</v>
      </c>
      <c r="D10" s="192" t="s">
        <v>448</v>
      </c>
      <c r="E10" s="190">
        <v>15</v>
      </c>
      <c r="F10" s="179">
        <f t="shared" ref="F10:F73" si="0">AVERAGE(C10*E10)</f>
        <v>4440</v>
      </c>
      <c r="G10" s="192" t="s">
        <v>2519</v>
      </c>
      <c r="H10" s="171" t="s">
        <v>2676</v>
      </c>
      <c r="I10" s="173">
        <v>0</v>
      </c>
      <c r="J10" s="173">
        <v>0</v>
      </c>
      <c r="K10" s="174">
        <v>0</v>
      </c>
      <c r="L10" s="173">
        <v>0</v>
      </c>
      <c r="M10" s="175">
        <f>E10/4</f>
        <v>3.75</v>
      </c>
      <c r="N10" s="173">
        <f>E10/4</f>
        <v>3.75</v>
      </c>
      <c r="O10" s="173">
        <f>E10/4</f>
        <v>3.75</v>
      </c>
      <c r="P10" s="174">
        <f>E10/4</f>
        <v>3.75</v>
      </c>
    </row>
    <row r="11" spans="1:19" ht="15.75" customHeight="1" x14ac:dyDescent="0.2">
      <c r="A11" s="189" t="s">
        <v>449</v>
      </c>
      <c r="B11" s="190" t="s">
        <v>450</v>
      </c>
      <c r="C11" s="191">
        <v>500</v>
      </c>
      <c r="D11" s="192" t="s">
        <v>451</v>
      </c>
      <c r="E11" s="190">
        <v>50</v>
      </c>
      <c r="F11" s="179">
        <f t="shared" si="0"/>
        <v>25000</v>
      </c>
      <c r="G11" s="192" t="s">
        <v>2519</v>
      </c>
      <c r="H11" s="171" t="s">
        <v>2676</v>
      </c>
      <c r="I11" s="173">
        <v>0</v>
      </c>
      <c r="J11" s="173">
        <v>0</v>
      </c>
      <c r="K11" s="174">
        <v>0</v>
      </c>
      <c r="L11" s="173">
        <v>0</v>
      </c>
      <c r="M11" s="175">
        <f t="shared" ref="M11:M74" si="1">E11/4</f>
        <v>12.5</v>
      </c>
      <c r="N11" s="173">
        <f t="shared" ref="N11:N74" si="2">E11/4</f>
        <v>12.5</v>
      </c>
      <c r="O11" s="173">
        <f t="shared" ref="O11:O73" si="3">AVERAGE(F11/4)</f>
        <v>6250</v>
      </c>
      <c r="P11" s="174">
        <f t="shared" ref="P11:P74" si="4">E11/4</f>
        <v>12.5</v>
      </c>
    </row>
    <row r="12" spans="1:19" ht="19.5" customHeight="1" x14ac:dyDescent="0.2">
      <c r="A12" s="189" t="s">
        <v>452</v>
      </c>
      <c r="B12" s="190" t="s">
        <v>453</v>
      </c>
      <c r="C12" s="191">
        <v>850</v>
      </c>
      <c r="D12" s="192" t="s">
        <v>454</v>
      </c>
      <c r="E12" s="190">
        <v>125</v>
      </c>
      <c r="F12" s="179">
        <f t="shared" si="0"/>
        <v>106250</v>
      </c>
      <c r="G12" s="192" t="s">
        <v>2519</v>
      </c>
      <c r="H12" s="171" t="s">
        <v>2676</v>
      </c>
      <c r="I12" s="173">
        <v>0</v>
      </c>
      <c r="J12" s="173">
        <v>0</v>
      </c>
      <c r="K12" s="174">
        <v>0</v>
      </c>
      <c r="L12" s="173">
        <v>0</v>
      </c>
      <c r="M12" s="175">
        <f t="shared" si="1"/>
        <v>31.25</v>
      </c>
      <c r="N12" s="173">
        <f t="shared" si="2"/>
        <v>31.25</v>
      </c>
      <c r="O12" s="173">
        <f t="shared" si="3"/>
        <v>26562.5</v>
      </c>
      <c r="P12" s="174">
        <f t="shared" si="4"/>
        <v>31.25</v>
      </c>
    </row>
    <row r="13" spans="1:19" ht="20.100000000000001" customHeight="1" x14ac:dyDescent="0.2">
      <c r="A13" s="189" t="s">
        <v>455</v>
      </c>
      <c r="B13" s="190" t="s">
        <v>456</v>
      </c>
      <c r="C13" s="191">
        <v>10</v>
      </c>
      <c r="D13" s="192" t="s">
        <v>457</v>
      </c>
      <c r="E13" s="190">
        <v>9125</v>
      </c>
      <c r="F13" s="179">
        <f t="shared" si="0"/>
        <v>91250</v>
      </c>
      <c r="G13" s="192" t="s">
        <v>2519</v>
      </c>
      <c r="H13" s="171" t="s">
        <v>2676</v>
      </c>
      <c r="I13" s="173">
        <v>0</v>
      </c>
      <c r="J13" s="173">
        <v>0</v>
      </c>
      <c r="K13" s="174">
        <v>0</v>
      </c>
      <c r="L13" s="173">
        <v>0</v>
      </c>
      <c r="M13" s="175">
        <f t="shared" si="1"/>
        <v>2281.25</v>
      </c>
      <c r="N13" s="173">
        <f t="shared" si="2"/>
        <v>2281.25</v>
      </c>
      <c r="O13" s="173">
        <f t="shared" si="3"/>
        <v>22812.5</v>
      </c>
      <c r="P13" s="174">
        <f t="shared" si="4"/>
        <v>2281.25</v>
      </c>
    </row>
    <row r="14" spans="1:19" ht="20.100000000000001" customHeight="1" x14ac:dyDescent="0.2">
      <c r="A14" s="189" t="s">
        <v>458</v>
      </c>
      <c r="B14" s="190" t="s">
        <v>459</v>
      </c>
      <c r="C14" s="191">
        <v>1150</v>
      </c>
      <c r="D14" s="192" t="s">
        <v>460</v>
      </c>
      <c r="E14" s="190">
        <v>925</v>
      </c>
      <c r="F14" s="179">
        <f t="shared" si="0"/>
        <v>1063750</v>
      </c>
      <c r="G14" s="192" t="s">
        <v>2519</v>
      </c>
      <c r="H14" s="171" t="s">
        <v>2676</v>
      </c>
      <c r="I14" s="173">
        <v>0</v>
      </c>
      <c r="J14" s="173">
        <v>0</v>
      </c>
      <c r="K14" s="174">
        <v>0</v>
      </c>
      <c r="L14" s="173">
        <v>0</v>
      </c>
      <c r="M14" s="175">
        <f t="shared" si="1"/>
        <v>231.25</v>
      </c>
      <c r="N14" s="173">
        <f t="shared" si="2"/>
        <v>231.25</v>
      </c>
      <c r="O14" s="173">
        <f t="shared" si="3"/>
        <v>265937.5</v>
      </c>
      <c r="P14" s="174">
        <f t="shared" si="4"/>
        <v>231.25</v>
      </c>
    </row>
    <row r="15" spans="1:19" ht="20.100000000000001" customHeight="1" x14ac:dyDescent="0.2">
      <c r="A15" s="189" t="s">
        <v>461</v>
      </c>
      <c r="B15" s="190" t="s">
        <v>462</v>
      </c>
      <c r="C15" s="191">
        <v>52</v>
      </c>
      <c r="D15" s="192" t="s">
        <v>463</v>
      </c>
      <c r="E15" s="190">
        <v>280</v>
      </c>
      <c r="F15" s="179">
        <f t="shared" si="0"/>
        <v>14560</v>
      </c>
      <c r="G15" s="192" t="s">
        <v>2519</v>
      </c>
      <c r="H15" s="171" t="s">
        <v>2676</v>
      </c>
      <c r="I15" s="173">
        <v>0</v>
      </c>
      <c r="J15" s="173">
        <v>0</v>
      </c>
      <c r="K15" s="174">
        <v>0</v>
      </c>
      <c r="L15" s="173">
        <v>0</v>
      </c>
      <c r="M15" s="175">
        <f t="shared" si="1"/>
        <v>70</v>
      </c>
      <c r="N15" s="173">
        <f t="shared" si="2"/>
        <v>70</v>
      </c>
      <c r="O15" s="173">
        <f t="shared" si="3"/>
        <v>3640</v>
      </c>
      <c r="P15" s="174">
        <f t="shared" si="4"/>
        <v>70</v>
      </c>
    </row>
    <row r="16" spans="1:19" ht="20.100000000000001" customHeight="1" x14ac:dyDescent="0.2">
      <c r="A16" s="189" t="s">
        <v>464</v>
      </c>
      <c r="B16" s="190" t="s">
        <v>465</v>
      </c>
      <c r="C16" s="191">
        <v>52</v>
      </c>
      <c r="D16" s="192" t="s">
        <v>466</v>
      </c>
      <c r="E16" s="190">
        <v>280</v>
      </c>
      <c r="F16" s="179">
        <f t="shared" si="0"/>
        <v>14560</v>
      </c>
      <c r="G16" s="192" t="s">
        <v>2519</v>
      </c>
      <c r="H16" s="171" t="s">
        <v>2676</v>
      </c>
      <c r="I16" s="173">
        <v>0</v>
      </c>
      <c r="J16" s="173">
        <v>0</v>
      </c>
      <c r="K16" s="174">
        <v>0</v>
      </c>
      <c r="L16" s="173">
        <v>0</v>
      </c>
      <c r="M16" s="175">
        <f t="shared" si="1"/>
        <v>70</v>
      </c>
      <c r="N16" s="173">
        <f t="shared" si="2"/>
        <v>70</v>
      </c>
      <c r="O16" s="173">
        <f t="shared" si="3"/>
        <v>3640</v>
      </c>
      <c r="P16" s="174">
        <f t="shared" si="4"/>
        <v>70</v>
      </c>
    </row>
    <row r="17" spans="1:16" ht="20.100000000000001" customHeight="1" x14ac:dyDescent="0.2">
      <c r="A17" s="189" t="s">
        <v>467</v>
      </c>
      <c r="B17" s="190" t="s">
        <v>468</v>
      </c>
      <c r="C17" s="191">
        <v>52</v>
      </c>
      <c r="D17" s="192" t="s">
        <v>466</v>
      </c>
      <c r="E17" s="190">
        <v>330</v>
      </c>
      <c r="F17" s="179">
        <f t="shared" si="0"/>
        <v>17160</v>
      </c>
      <c r="G17" s="192" t="s">
        <v>2519</v>
      </c>
      <c r="H17" s="171" t="s">
        <v>2676</v>
      </c>
      <c r="I17" s="173">
        <v>0</v>
      </c>
      <c r="J17" s="173">
        <v>0</v>
      </c>
      <c r="K17" s="174">
        <v>0</v>
      </c>
      <c r="L17" s="173">
        <v>0</v>
      </c>
      <c r="M17" s="175">
        <f t="shared" si="1"/>
        <v>82.5</v>
      </c>
      <c r="N17" s="173">
        <f t="shared" si="2"/>
        <v>82.5</v>
      </c>
      <c r="O17" s="173">
        <f t="shared" si="3"/>
        <v>4290</v>
      </c>
      <c r="P17" s="174">
        <f t="shared" si="4"/>
        <v>82.5</v>
      </c>
    </row>
    <row r="18" spans="1:16" ht="20.100000000000001" customHeight="1" x14ac:dyDescent="0.2">
      <c r="A18" s="189" t="s">
        <v>469</v>
      </c>
      <c r="B18" s="190" t="s">
        <v>470</v>
      </c>
      <c r="C18" s="191">
        <v>52</v>
      </c>
      <c r="D18" s="192" t="s">
        <v>466</v>
      </c>
      <c r="E18" s="190">
        <v>305</v>
      </c>
      <c r="F18" s="179">
        <f t="shared" si="0"/>
        <v>15860</v>
      </c>
      <c r="G18" s="192" t="s">
        <v>2519</v>
      </c>
      <c r="H18" s="171" t="s">
        <v>2676</v>
      </c>
      <c r="I18" s="173">
        <v>0</v>
      </c>
      <c r="J18" s="173">
        <v>0</v>
      </c>
      <c r="K18" s="174">
        <v>0</v>
      </c>
      <c r="L18" s="173">
        <v>0</v>
      </c>
      <c r="M18" s="175">
        <f t="shared" si="1"/>
        <v>76.25</v>
      </c>
      <c r="N18" s="173">
        <f t="shared" si="2"/>
        <v>76.25</v>
      </c>
      <c r="O18" s="173">
        <f t="shared" si="3"/>
        <v>3965</v>
      </c>
      <c r="P18" s="174">
        <f t="shared" si="4"/>
        <v>76.25</v>
      </c>
    </row>
    <row r="19" spans="1:16" ht="15" customHeight="1" x14ac:dyDescent="0.2">
      <c r="A19" s="189" t="s">
        <v>471</v>
      </c>
      <c r="B19" s="190" t="s">
        <v>472</v>
      </c>
      <c r="C19" s="191">
        <v>195</v>
      </c>
      <c r="D19" s="192" t="s">
        <v>473</v>
      </c>
      <c r="E19" s="190">
        <v>1670</v>
      </c>
      <c r="F19" s="179">
        <f t="shared" si="0"/>
        <v>325650</v>
      </c>
      <c r="G19" s="192" t="s">
        <v>2519</v>
      </c>
      <c r="H19" s="171" t="s">
        <v>2676</v>
      </c>
      <c r="I19" s="173">
        <v>0</v>
      </c>
      <c r="J19" s="173">
        <v>0</v>
      </c>
      <c r="K19" s="174">
        <v>0</v>
      </c>
      <c r="L19" s="173">
        <v>0</v>
      </c>
      <c r="M19" s="175">
        <f t="shared" si="1"/>
        <v>417.5</v>
      </c>
      <c r="N19" s="173">
        <f t="shared" si="2"/>
        <v>417.5</v>
      </c>
      <c r="O19" s="173">
        <f t="shared" si="3"/>
        <v>81412.5</v>
      </c>
      <c r="P19" s="174">
        <f t="shared" si="4"/>
        <v>417.5</v>
      </c>
    </row>
    <row r="20" spans="1:16" ht="20.100000000000001" customHeight="1" x14ac:dyDescent="0.2">
      <c r="A20" s="189" t="s">
        <v>474</v>
      </c>
      <c r="B20" s="190" t="s">
        <v>475</v>
      </c>
      <c r="C20" s="191">
        <v>105</v>
      </c>
      <c r="D20" s="192" t="s">
        <v>476</v>
      </c>
      <c r="E20" s="190">
        <v>2188</v>
      </c>
      <c r="F20" s="179">
        <f t="shared" si="0"/>
        <v>229740</v>
      </c>
      <c r="G20" s="192" t="s">
        <v>2519</v>
      </c>
      <c r="H20" s="171" t="s">
        <v>2676</v>
      </c>
      <c r="I20" s="173">
        <v>0</v>
      </c>
      <c r="J20" s="173">
        <v>0</v>
      </c>
      <c r="K20" s="174">
        <v>0</v>
      </c>
      <c r="L20" s="173">
        <v>0</v>
      </c>
      <c r="M20" s="175">
        <f t="shared" si="1"/>
        <v>547</v>
      </c>
      <c r="N20" s="173">
        <f t="shared" si="2"/>
        <v>547</v>
      </c>
      <c r="O20" s="173">
        <f t="shared" si="3"/>
        <v>57435</v>
      </c>
      <c r="P20" s="174">
        <f t="shared" si="4"/>
        <v>547</v>
      </c>
    </row>
    <row r="21" spans="1:16" ht="20.100000000000001" customHeight="1" x14ac:dyDescent="0.2">
      <c r="A21" s="189" t="s">
        <v>477</v>
      </c>
      <c r="B21" s="190" t="s">
        <v>478</v>
      </c>
      <c r="C21" s="191">
        <v>270</v>
      </c>
      <c r="D21" s="192" t="s">
        <v>479</v>
      </c>
      <c r="E21" s="190">
        <v>1523</v>
      </c>
      <c r="F21" s="179">
        <f t="shared" si="0"/>
        <v>411210</v>
      </c>
      <c r="G21" s="192" t="s">
        <v>2519</v>
      </c>
      <c r="H21" s="171" t="s">
        <v>2676</v>
      </c>
      <c r="I21" s="173">
        <v>0</v>
      </c>
      <c r="J21" s="173">
        <v>0</v>
      </c>
      <c r="K21" s="174">
        <v>0</v>
      </c>
      <c r="L21" s="173">
        <v>0</v>
      </c>
      <c r="M21" s="175">
        <f t="shared" si="1"/>
        <v>380.75</v>
      </c>
      <c r="N21" s="173">
        <f t="shared" si="2"/>
        <v>380.75</v>
      </c>
      <c r="O21" s="173">
        <f t="shared" si="3"/>
        <v>102802.5</v>
      </c>
      <c r="P21" s="174">
        <f t="shared" si="4"/>
        <v>380.75</v>
      </c>
    </row>
    <row r="22" spans="1:16" ht="20.100000000000001" customHeight="1" x14ac:dyDescent="0.2">
      <c r="A22" s="189" t="s">
        <v>480</v>
      </c>
      <c r="B22" s="190" t="s">
        <v>481</v>
      </c>
      <c r="C22" s="191">
        <v>18</v>
      </c>
      <c r="D22" s="192" t="s">
        <v>457</v>
      </c>
      <c r="E22" s="190">
        <v>6800</v>
      </c>
      <c r="F22" s="179">
        <f t="shared" si="0"/>
        <v>122400</v>
      </c>
      <c r="G22" s="192" t="s">
        <v>2519</v>
      </c>
      <c r="H22" s="171" t="s">
        <v>2676</v>
      </c>
      <c r="I22" s="173">
        <v>0</v>
      </c>
      <c r="J22" s="173">
        <v>0</v>
      </c>
      <c r="K22" s="174">
        <v>0</v>
      </c>
      <c r="L22" s="173">
        <v>0</v>
      </c>
      <c r="M22" s="175">
        <f t="shared" si="1"/>
        <v>1700</v>
      </c>
      <c r="N22" s="173">
        <f t="shared" si="2"/>
        <v>1700</v>
      </c>
      <c r="O22" s="173">
        <f t="shared" si="3"/>
        <v>30600</v>
      </c>
      <c r="P22" s="174">
        <f t="shared" si="4"/>
        <v>1700</v>
      </c>
    </row>
    <row r="23" spans="1:16" ht="20.100000000000001" customHeight="1" x14ac:dyDescent="0.2">
      <c r="A23" s="189" t="s">
        <v>482</v>
      </c>
      <c r="B23" s="190" t="s">
        <v>483</v>
      </c>
      <c r="C23" s="191">
        <v>295</v>
      </c>
      <c r="D23" s="192" t="s">
        <v>484</v>
      </c>
      <c r="E23" s="190">
        <v>148</v>
      </c>
      <c r="F23" s="179">
        <f t="shared" si="0"/>
        <v>43660</v>
      </c>
      <c r="G23" s="192" t="s">
        <v>2519</v>
      </c>
      <c r="H23" s="171" t="s">
        <v>2676</v>
      </c>
      <c r="I23" s="173">
        <v>0</v>
      </c>
      <c r="J23" s="173">
        <v>0</v>
      </c>
      <c r="K23" s="174">
        <v>0</v>
      </c>
      <c r="L23" s="173">
        <v>0</v>
      </c>
      <c r="M23" s="175">
        <f t="shared" si="1"/>
        <v>37</v>
      </c>
      <c r="N23" s="173">
        <f t="shared" si="2"/>
        <v>37</v>
      </c>
      <c r="O23" s="173">
        <f t="shared" si="3"/>
        <v>10915</v>
      </c>
      <c r="P23" s="174">
        <f t="shared" si="4"/>
        <v>37</v>
      </c>
    </row>
    <row r="24" spans="1:16" ht="20.100000000000001" customHeight="1" x14ac:dyDescent="0.2">
      <c r="A24" s="189" t="s">
        <v>485</v>
      </c>
      <c r="B24" s="190" t="s">
        <v>486</v>
      </c>
      <c r="C24" s="191">
        <v>184</v>
      </c>
      <c r="D24" s="192" t="s">
        <v>487</v>
      </c>
      <c r="E24" s="190">
        <v>6615</v>
      </c>
      <c r="F24" s="179">
        <f t="shared" si="0"/>
        <v>1217160</v>
      </c>
      <c r="G24" s="192" t="s">
        <v>2519</v>
      </c>
      <c r="H24" s="171" t="s">
        <v>2676</v>
      </c>
      <c r="I24" s="173">
        <v>0</v>
      </c>
      <c r="J24" s="173">
        <v>0</v>
      </c>
      <c r="K24" s="174">
        <v>0</v>
      </c>
      <c r="L24" s="173">
        <v>0</v>
      </c>
      <c r="M24" s="175">
        <f t="shared" si="1"/>
        <v>1653.75</v>
      </c>
      <c r="N24" s="173">
        <f t="shared" si="2"/>
        <v>1653.75</v>
      </c>
      <c r="O24" s="173">
        <f t="shared" si="3"/>
        <v>304290</v>
      </c>
      <c r="P24" s="174">
        <f t="shared" si="4"/>
        <v>1653.75</v>
      </c>
    </row>
    <row r="25" spans="1:16" ht="20.100000000000001" customHeight="1" x14ac:dyDescent="0.2">
      <c r="A25" s="189" t="s">
        <v>488</v>
      </c>
      <c r="B25" s="190" t="s">
        <v>489</v>
      </c>
      <c r="C25" s="191">
        <v>1296.5</v>
      </c>
      <c r="D25" s="192" t="s">
        <v>490</v>
      </c>
      <c r="E25" s="190">
        <v>8600</v>
      </c>
      <c r="F25" s="179">
        <f t="shared" si="0"/>
        <v>11149900</v>
      </c>
      <c r="G25" s="192" t="s">
        <v>2519</v>
      </c>
      <c r="H25" s="171" t="s">
        <v>2676</v>
      </c>
      <c r="I25" s="173">
        <v>0</v>
      </c>
      <c r="J25" s="173">
        <v>0</v>
      </c>
      <c r="K25" s="174">
        <v>0</v>
      </c>
      <c r="L25" s="173">
        <v>0</v>
      </c>
      <c r="M25" s="175">
        <f t="shared" si="1"/>
        <v>2150</v>
      </c>
      <c r="N25" s="173">
        <f t="shared" si="2"/>
        <v>2150</v>
      </c>
      <c r="O25" s="173">
        <f t="shared" si="3"/>
        <v>2787475</v>
      </c>
      <c r="P25" s="174">
        <f t="shared" si="4"/>
        <v>2150</v>
      </c>
    </row>
    <row r="26" spans="1:16" ht="20.100000000000001" customHeight="1" x14ac:dyDescent="0.2">
      <c r="A26" s="189" t="s">
        <v>491</v>
      </c>
      <c r="B26" s="190" t="s">
        <v>492</v>
      </c>
      <c r="C26" s="191">
        <v>114</v>
      </c>
      <c r="D26" s="192" t="s">
        <v>493</v>
      </c>
      <c r="E26" s="190">
        <v>10143</v>
      </c>
      <c r="F26" s="179">
        <f t="shared" si="0"/>
        <v>1156302</v>
      </c>
      <c r="G26" s="192" t="s">
        <v>2519</v>
      </c>
      <c r="H26" s="171" t="s">
        <v>2676</v>
      </c>
      <c r="I26" s="173">
        <v>0</v>
      </c>
      <c r="J26" s="173">
        <v>0</v>
      </c>
      <c r="K26" s="174">
        <v>0</v>
      </c>
      <c r="L26" s="173">
        <v>0</v>
      </c>
      <c r="M26" s="175">
        <f t="shared" si="1"/>
        <v>2535.75</v>
      </c>
      <c r="N26" s="173">
        <f t="shared" si="2"/>
        <v>2535.75</v>
      </c>
      <c r="O26" s="173">
        <f t="shared" si="3"/>
        <v>289075.5</v>
      </c>
      <c r="P26" s="174">
        <f t="shared" si="4"/>
        <v>2535.75</v>
      </c>
    </row>
    <row r="27" spans="1:16" ht="20.100000000000001" customHeight="1" x14ac:dyDescent="0.2">
      <c r="A27" s="189" t="s">
        <v>494</v>
      </c>
      <c r="B27" s="190" t="s">
        <v>495</v>
      </c>
      <c r="C27" s="191">
        <v>27</v>
      </c>
      <c r="D27" s="192" t="s">
        <v>496</v>
      </c>
      <c r="E27" s="190">
        <v>135080</v>
      </c>
      <c r="F27" s="179">
        <f t="shared" si="0"/>
        <v>3647160</v>
      </c>
      <c r="G27" s="192" t="s">
        <v>2519</v>
      </c>
      <c r="H27" s="171" t="s">
        <v>2676</v>
      </c>
      <c r="I27" s="173">
        <v>0</v>
      </c>
      <c r="J27" s="173">
        <v>0</v>
      </c>
      <c r="K27" s="174">
        <v>0</v>
      </c>
      <c r="L27" s="173">
        <v>0</v>
      </c>
      <c r="M27" s="175">
        <f t="shared" si="1"/>
        <v>33770</v>
      </c>
      <c r="N27" s="173">
        <f t="shared" si="2"/>
        <v>33770</v>
      </c>
      <c r="O27" s="173">
        <f t="shared" si="3"/>
        <v>911790</v>
      </c>
      <c r="P27" s="174">
        <f t="shared" si="4"/>
        <v>33770</v>
      </c>
    </row>
    <row r="28" spans="1:16" ht="20.100000000000001" customHeight="1" x14ac:dyDescent="0.2">
      <c r="A28" s="189" t="s">
        <v>497</v>
      </c>
      <c r="B28" s="190" t="s">
        <v>498</v>
      </c>
      <c r="C28" s="191">
        <v>3900</v>
      </c>
      <c r="D28" s="192" t="s">
        <v>499</v>
      </c>
      <c r="E28" s="190">
        <v>125</v>
      </c>
      <c r="F28" s="179">
        <f t="shared" si="0"/>
        <v>487500</v>
      </c>
      <c r="G28" s="192" t="s">
        <v>2519</v>
      </c>
      <c r="H28" s="171" t="s">
        <v>2676</v>
      </c>
      <c r="I28" s="173">
        <v>0</v>
      </c>
      <c r="J28" s="173">
        <v>0</v>
      </c>
      <c r="K28" s="174">
        <v>0</v>
      </c>
      <c r="L28" s="173">
        <v>0</v>
      </c>
      <c r="M28" s="175">
        <f t="shared" si="1"/>
        <v>31.25</v>
      </c>
      <c r="N28" s="173">
        <f t="shared" si="2"/>
        <v>31.25</v>
      </c>
      <c r="O28" s="173">
        <f t="shared" si="3"/>
        <v>121875</v>
      </c>
      <c r="P28" s="174">
        <f t="shared" si="4"/>
        <v>31.25</v>
      </c>
    </row>
    <row r="29" spans="1:16" ht="27" customHeight="1" x14ac:dyDescent="0.2">
      <c r="A29" s="189" t="s">
        <v>500</v>
      </c>
      <c r="B29" s="190" t="s">
        <v>501</v>
      </c>
      <c r="C29" s="191">
        <v>800</v>
      </c>
      <c r="D29" s="192" t="s">
        <v>499</v>
      </c>
      <c r="E29" s="190">
        <v>100</v>
      </c>
      <c r="F29" s="179">
        <f t="shared" si="0"/>
        <v>80000</v>
      </c>
      <c r="G29" s="192" t="s">
        <v>2519</v>
      </c>
      <c r="H29" s="171" t="s">
        <v>2676</v>
      </c>
      <c r="I29" s="173">
        <v>0</v>
      </c>
      <c r="J29" s="173">
        <v>0</v>
      </c>
      <c r="K29" s="174">
        <v>0</v>
      </c>
      <c r="L29" s="173">
        <v>0</v>
      </c>
      <c r="M29" s="175">
        <f t="shared" si="1"/>
        <v>25</v>
      </c>
      <c r="N29" s="173">
        <f t="shared" si="2"/>
        <v>25</v>
      </c>
      <c r="O29" s="173">
        <f t="shared" si="3"/>
        <v>20000</v>
      </c>
      <c r="P29" s="174">
        <f t="shared" si="4"/>
        <v>25</v>
      </c>
    </row>
    <row r="30" spans="1:16" ht="20.100000000000001" customHeight="1" x14ac:dyDescent="0.2">
      <c r="A30" s="189" t="s">
        <v>502</v>
      </c>
      <c r="B30" s="190" t="s">
        <v>503</v>
      </c>
      <c r="C30" s="191">
        <v>1</v>
      </c>
      <c r="D30" s="192" t="s">
        <v>466</v>
      </c>
      <c r="E30" s="190">
        <v>57500</v>
      </c>
      <c r="F30" s="179">
        <f t="shared" si="0"/>
        <v>57500</v>
      </c>
      <c r="G30" s="192" t="s">
        <v>2519</v>
      </c>
      <c r="H30" s="171" t="s">
        <v>2676</v>
      </c>
      <c r="I30" s="173">
        <v>0</v>
      </c>
      <c r="J30" s="173">
        <v>0</v>
      </c>
      <c r="K30" s="174">
        <v>0</v>
      </c>
      <c r="L30" s="173">
        <v>0</v>
      </c>
      <c r="M30" s="175">
        <f t="shared" si="1"/>
        <v>14375</v>
      </c>
      <c r="N30" s="173">
        <f t="shared" si="2"/>
        <v>14375</v>
      </c>
      <c r="O30" s="173">
        <f t="shared" si="3"/>
        <v>14375</v>
      </c>
      <c r="P30" s="174">
        <f t="shared" si="4"/>
        <v>14375</v>
      </c>
    </row>
    <row r="31" spans="1:16" ht="20.100000000000001" customHeight="1" x14ac:dyDescent="0.2">
      <c r="A31" s="189" t="s">
        <v>504</v>
      </c>
      <c r="B31" s="190" t="s">
        <v>505</v>
      </c>
      <c r="C31" s="191">
        <v>3200</v>
      </c>
      <c r="D31" s="192" t="s">
        <v>506</v>
      </c>
      <c r="E31" s="190">
        <v>120</v>
      </c>
      <c r="F31" s="179">
        <f t="shared" si="0"/>
        <v>384000</v>
      </c>
      <c r="G31" s="192" t="s">
        <v>2519</v>
      </c>
      <c r="H31" s="171" t="s">
        <v>2676</v>
      </c>
      <c r="I31" s="173">
        <v>0</v>
      </c>
      <c r="J31" s="173">
        <v>0</v>
      </c>
      <c r="K31" s="174">
        <v>0</v>
      </c>
      <c r="L31" s="173">
        <v>0</v>
      </c>
      <c r="M31" s="175">
        <f t="shared" si="1"/>
        <v>30</v>
      </c>
      <c r="N31" s="173">
        <f t="shared" si="2"/>
        <v>30</v>
      </c>
      <c r="O31" s="173">
        <f t="shared" si="3"/>
        <v>96000</v>
      </c>
      <c r="P31" s="174">
        <f t="shared" si="4"/>
        <v>30</v>
      </c>
    </row>
    <row r="32" spans="1:16" ht="20.100000000000001" customHeight="1" x14ac:dyDescent="0.2">
      <c r="A32" s="189" t="s">
        <v>507</v>
      </c>
      <c r="B32" s="190" t="s">
        <v>508</v>
      </c>
      <c r="C32" s="191">
        <v>8</v>
      </c>
      <c r="D32" s="192" t="s">
        <v>457</v>
      </c>
      <c r="E32" s="190">
        <v>3785</v>
      </c>
      <c r="F32" s="179">
        <f t="shared" si="0"/>
        <v>30280</v>
      </c>
      <c r="G32" s="192" t="s">
        <v>2519</v>
      </c>
      <c r="H32" s="171" t="s">
        <v>2676</v>
      </c>
      <c r="I32" s="173">
        <v>0</v>
      </c>
      <c r="J32" s="173">
        <v>0</v>
      </c>
      <c r="K32" s="174">
        <v>0</v>
      </c>
      <c r="L32" s="173">
        <v>0</v>
      </c>
      <c r="M32" s="175">
        <f t="shared" si="1"/>
        <v>946.25</v>
      </c>
      <c r="N32" s="173">
        <f t="shared" si="2"/>
        <v>946.25</v>
      </c>
      <c r="O32" s="173">
        <f t="shared" si="3"/>
        <v>7570</v>
      </c>
      <c r="P32" s="174">
        <f t="shared" si="4"/>
        <v>946.25</v>
      </c>
    </row>
    <row r="33" spans="1:17" ht="20.100000000000001" customHeight="1" x14ac:dyDescent="0.2">
      <c r="A33" s="193"/>
      <c r="B33" s="194" t="s">
        <v>509</v>
      </c>
      <c r="C33" s="191">
        <v>26</v>
      </c>
      <c r="D33" s="192" t="s">
        <v>510</v>
      </c>
      <c r="E33" s="190">
        <v>475</v>
      </c>
      <c r="F33" s="179">
        <f t="shared" si="0"/>
        <v>12350</v>
      </c>
      <c r="G33" s="192" t="s">
        <v>2519</v>
      </c>
      <c r="H33" s="171" t="s">
        <v>2676</v>
      </c>
      <c r="I33" s="173">
        <v>0</v>
      </c>
      <c r="J33" s="173">
        <v>0</v>
      </c>
      <c r="K33" s="174">
        <v>0</v>
      </c>
      <c r="L33" s="173">
        <v>0</v>
      </c>
      <c r="M33" s="175">
        <f t="shared" si="1"/>
        <v>118.75</v>
      </c>
      <c r="N33" s="173">
        <f t="shared" si="2"/>
        <v>118.75</v>
      </c>
      <c r="O33" s="173">
        <f t="shared" si="3"/>
        <v>3087.5</v>
      </c>
      <c r="P33" s="174">
        <f t="shared" si="4"/>
        <v>118.75</v>
      </c>
    </row>
    <row r="34" spans="1:17" ht="20.100000000000001" customHeight="1" x14ac:dyDescent="0.2">
      <c r="A34" s="193"/>
      <c r="B34" s="194" t="s">
        <v>511</v>
      </c>
      <c r="C34" s="191">
        <v>5</v>
      </c>
      <c r="D34" s="192" t="s">
        <v>466</v>
      </c>
      <c r="E34" s="190">
        <v>1253</v>
      </c>
      <c r="F34" s="179">
        <f t="shared" si="0"/>
        <v>6265</v>
      </c>
      <c r="G34" s="192" t="s">
        <v>2519</v>
      </c>
      <c r="H34" s="171" t="s">
        <v>2676</v>
      </c>
      <c r="I34" s="173">
        <v>0</v>
      </c>
      <c r="J34" s="173">
        <v>0</v>
      </c>
      <c r="K34" s="174">
        <v>0</v>
      </c>
      <c r="L34" s="173">
        <v>0</v>
      </c>
      <c r="M34" s="175">
        <f t="shared" si="1"/>
        <v>313.25</v>
      </c>
      <c r="N34" s="173">
        <f t="shared" si="2"/>
        <v>313.25</v>
      </c>
      <c r="O34" s="173">
        <f t="shared" si="3"/>
        <v>1566.25</v>
      </c>
      <c r="P34" s="174">
        <f t="shared" si="4"/>
        <v>313.25</v>
      </c>
    </row>
    <row r="35" spans="1:17" ht="20.100000000000001" customHeight="1" x14ac:dyDescent="0.2">
      <c r="A35" s="193" t="s">
        <v>512</v>
      </c>
      <c r="B35" s="190" t="s">
        <v>513</v>
      </c>
      <c r="C35" s="191">
        <v>465</v>
      </c>
      <c r="D35" s="192" t="s">
        <v>490</v>
      </c>
      <c r="E35" s="190">
        <v>268</v>
      </c>
      <c r="F35" s="179">
        <f t="shared" si="0"/>
        <v>124620</v>
      </c>
      <c r="G35" s="192" t="s">
        <v>2519</v>
      </c>
      <c r="H35" s="171" t="s">
        <v>2676</v>
      </c>
      <c r="I35" s="173">
        <v>0</v>
      </c>
      <c r="J35" s="173">
        <v>0</v>
      </c>
      <c r="K35" s="174">
        <v>0</v>
      </c>
      <c r="L35" s="173">
        <v>0</v>
      </c>
      <c r="M35" s="175">
        <f t="shared" si="1"/>
        <v>67</v>
      </c>
      <c r="N35" s="173">
        <f t="shared" si="2"/>
        <v>67</v>
      </c>
      <c r="O35" s="173">
        <f t="shared" si="3"/>
        <v>31155</v>
      </c>
      <c r="P35" s="174">
        <f t="shared" si="4"/>
        <v>67</v>
      </c>
    </row>
    <row r="36" spans="1:17" ht="20.100000000000001" customHeight="1" x14ac:dyDescent="0.2">
      <c r="A36" s="189" t="s">
        <v>514</v>
      </c>
      <c r="B36" s="190" t="s">
        <v>515</v>
      </c>
      <c r="C36" s="191">
        <v>27</v>
      </c>
      <c r="D36" s="192" t="s">
        <v>496</v>
      </c>
      <c r="E36" s="190">
        <v>2085</v>
      </c>
      <c r="F36" s="179">
        <f t="shared" si="0"/>
        <v>56295</v>
      </c>
      <c r="G36" s="192" t="s">
        <v>2519</v>
      </c>
      <c r="H36" s="171" t="s">
        <v>2676</v>
      </c>
      <c r="I36" s="173">
        <v>0</v>
      </c>
      <c r="J36" s="173">
        <v>0</v>
      </c>
      <c r="K36" s="174">
        <v>0</v>
      </c>
      <c r="L36" s="173">
        <v>0</v>
      </c>
      <c r="M36" s="175">
        <f t="shared" si="1"/>
        <v>521.25</v>
      </c>
      <c r="N36" s="173">
        <f t="shared" si="2"/>
        <v>521.25</v>
      </c>
      <c r="O36" s="173">
        <f t="shared" si="3"/>
        <v>14073.75</v>
      </c>
      <c r="P36" s="174">
        <f t="shared" si="4"/>
        <v>521.25</v>
      </c>
      <c r="Q36" s="176">
        <f>$E36/2</f>
        <v>1042.5</v>
      </c>
    </row>
    <row r="37" spans="1:17" ht="20.100000000000001" customHeight="1" x14ac:dyDescent="0.2">
      <c r="A37" s="189" t="s">
        <v>516</v>
      </c>
      <c r="B37" s="190" t="s">
        <v>517</v>
      </c>
      <c r="C37" s="191">
        <v>725</v>
      </c>
      <c r="D37" s="192" t="s">
        <v>518</v>
      </c>
      <c r="E37" s="190">
        <v>256</v>
      </c>
      <c r="F37" s="179">
        <f t="shared" si="0"/>
        <v>185600</v>
      </c>
      <c r="G37" s="192" t="s">
        <v>2519</v>
      </c>
      <c r="H37" s="171" t="s">
        <v>2676</v>
      </c>
      <c r="I37" s="173">
        <v>0</v>
      </c>
      <c r="J37" s="173">
        <v>0</v>
      </c>
      <c r="K37" s="174">
        <v>0</v>
      </c>
      <c r="L37" s="173">
        <v>0</v>
      </c>
      <c r="M37" s="175">
        <f t="shared" si="1"/>
        <v>64</v>
      </c>
      <c r="N37" s="173">
        <f t="shared" si="2"/>
        <v>64</v>
      </c>
      <c r="O37" s="173">
        <f t="shared" si="3"/>
        <v>46400</v>
      </c>
      <c r="P37" s="174">
        <f t="shared" si="4"/>
        <v>64</v>
      </c>
    </row>
    <row r="38" spans="1:17" ht="20.100000000000001" customHeight="1" x14ac:dyDescent="0.2">
      <c r="A38" s="189" t="s">
        <v>519</v>
      </c>
      <c r="B38" s="190" t="s">
        <v>520</v>
      </c>
      <c r="C38" s="191">
        <v>33</v>
      </c>
      <c r="D38" s="192" t="s">
        <v>466</v>
      </c>
      <c r="E38" s="190">
        <v>450</v>
      </c>
      <c r="F38" s="179">
        <f t="shared" si="0"/>
        <v>14850</v>
      </c>
      <c r="G38" s="192" t="s">
        <v>2519</v>
      </c>
      <c r="H38" s="171" t="s">
        <v>2676</v>
      </c>
      <c r="I38" s="173">
        <v>0</v>
      </c>
      <c r="J38" s="173">
        <v>0</v>
      </c>
      <c r="K38" s="174">
        <v>0</v>
      </c>
      <c r="L38" s="173">
        <v>0</v>
      </c>
      <c r="M38" s="175">
        <f t="shared" si="1"/>
        <v>112.5</v>
      </c>
      <c r="N38" s="173">
        <f t="shared" si="2"/>
        <v>112.5</v>
      </c>
      <c r="O38" s="173">
        <f t="shared" si="3"/>
        <v>3712.5</v>
      </c>
      <c r="P38" s="174">
        <f t="shared" si="4"/>
        <v>112.5</v>
      </c>
    </row>
    <row r="39" spans="1:17" ht="20.100000000000001" customHeight="1" x14ac:dyDescent="0.2">
      <c r="A39" s="189" t="s">
        <v>521</v>
      </c>
      <c r="B39" s="190" t="s">
        <v>522</v>
      </c>
      <c r="C39" s="191">
        <v>67</v>
      </c>
      <c r="D39" s="192" t="s">
        <v>466</v>
      </c>
      <c r="E39" s="190">
        <v>1200</v>
      </c>
      <c r="F39" s="179">
        <f t="shared" si="0"/>
        <v>80400</v>
      </c>
      <c r="G39" s="192" t="s">
        <v>2519</v>
      </c>
      <c r="H39" s="171" t="s">
        <v>2676</v>
      </c>
      <c r="I39" s="173">
        <v>0</v>
      </c>
      <c r="J39" s="173">
        <v>0</v>
      </c>
      <c r="K39" s="174">
        <v>0</v>
      </c>
      <c r="L39" s="173">
        <v>0</v>
      </c>
      <c r="M39" s="175">
        <f t="shared" si="1"/>
        <v>300</v>
      </c>
      <c r="N39" s="173">
        <f t="shared" si="2"/>
        <v>300</v>
      </c>
      <c r="O39" s="173">
        <f t="shared" si="3"/>
        <v>20100</v>
      </c>
      <c r="P39" s="174">
        <f t="shared" si="4"/>
        <v>300</v>
      </c>
    </row>
    <row r="40" spans="1:17" ht="20.100000000000001" customHeight="1" x14ac:dyDescent="0.2">
      <c r="A40" s="189" t="s">
        <v>523</v>
      </c>
      <c r="B40" s="190" t="s">
        <v>524</v>
      </c>
      <c r="C40" s="191">
        <v>110</v>
      </c>
      <c r="D40" s="192" t="s">
        <v>525</v>
      </c>
      <c r="E40" s="190">
        <v>125</v>
      </c>
      <c r="F40" s="179">
        <f t="shared" si="0"/>
        <v>13750</v>
      </c>
      <c r="G40" s="192" t="s">
        <v>2519</v>
      </c>
      <c r="H40" s="171" t="s">
        <v>2676</v>
      </c>
      <c r="I40" s="173">
        <v>0</v>
      </c>
      <c r="J40" s="173">
        <v>0</v>
      </c>
      <c r="K40" s="174">
        <v>0</v>
      </c>
      <c r="L40" s="173">
        <v>0</v>
      </c>
      <c r="M40" s="175">
        <f t="shared" si="1"/>
        <v>31.25</v>
      </c>
      <c r="N40" s="173">
        <f t="shared" si="2"/>
        <v>31.25</v>
      </c>
      <c r="O40" s="173">
        <f t="shared" si="3"/>
        <v>3437.5</v>
      </c>
      <c r="P40" s="174">
        <f t="shared" si="4"/>
        <v>31.25</v>
      </c>
    </row>
    <row r="41" spans="1:17" ht="20.100000000000001" customHeight="1" x14ac:dyDescent="0.2">
      <c r="A41" s="189" t="s">
        <v>526</v>
      </c>
      <c r="B41" s="190" t="s">
        <v>527</v>
      </c>
      <c r="C41" s="191">
        <v>765</v>
      </c>
      <c r="D41" s="192" t="s">
        <v>528</v>
      </c>
      <c r="E41" s="190">
        <v>3386</v>
      </c>
      <c r="F41" s="179">
        <f t="shared" si="0"/>
        <v>2590290</v>
      </c>
      <c r="G41" s="192" t="s">
        <v>2519</v>
      </c>
      <c r="H41" s="171" t="s">
        <v>2676</v>
      </c>
      <c r="I41" s="173">
        <v>0</v>
      </c>
      <c r="J41" s="173">
        <v>0</v>
      </c>
      <c r="K41" s="174">
        <v>0</v>
      </c>
      <c r="L41" s="173">
        <v>0</v>
      </c>
      <c r="M41" s="175">
        <f t="shared" si="1"/>
        <v>846.5</v>
      </c>
      <c r="N41" s="173">
        <f t="shared" si="2"/>
        <v>846.5</v>
      </c>
      <c r="O41" s="173">
        <f t="shared" si="3"/>
        <v>647572.5</v>
      </c>
      <c r="P41" s="174">
        <f t="shared" si="4"/>
        <v>846.5</v>
      </c>
    </row>
    <row r="42" spans="1:17" ht="20.100000000000001" customHeight="1" x14ac:dyDescent="0.2">
      <c r="A42" s="189" t="s">
        <v>529</v>
      </c>
      <c r="B42" s="190" t="s">
        <v>530</v>
      </c>
      <c r="C42" s="191">
        <v>2500</v>
      </c>
      <c r="D42" s="192" t="s">
        <v>466</v>
      </c>
      <c r="E42" s="190">
        <v>880</v>
      </c>
      <c r="F42" s="179">
        <f t="shared" si="0"/>
        <v>2200000</v>
      </c>
      <c r="G42" s="192" t="s">
        <v>2519</v>
      </c>
      <c r="H42" s="171" t="s">
        <v>2676</v>
      </c>
      <c r="I42" s="173">
        <v>0</v>
      </c>
      <c r="J42" s="173">
        <v>0</v>
      </c>
      <c r="K42" s="174">
        <v>0</v>
      </c>
      <c r="L42" s="173">
        <v>0</v>
      </c>
      <c r="M42" s="175">
        <f t="shared" si="1"/>
        <v>220</v>
      </c>
      <c r="N42" s="173">
        <f t="shared" si="2"/>
        <v>220</v>
      </c>
      <c r="O42" s="173">
        <f t="shared" si="3"/>
        <v>550000</v>
      </c>
      <c r="P42" s="174">
        <f t="shared" si="4"/>
        <v>220</v>
      </c>
    </row>
    <row r="43" spans="1:17" ht="20.100000000000001" customHeight="1" x14ac:dyDescent="0.2">
      <c r="A43" s="189" t="s">
        <v>531</v>
      </c>
      <c r="B43" s="190" t="s">
        <v>532</v>
      </c>
      <c r="C43" s="191">
        <v>1200</v>
      </c>
      <c r="D43" s="192" t="s">
        <v>533</v>
      </c>
      <c r="E43" s="190">
        <v>125</v>
      </c>
      <c r="F43" s="179">
        <f t="shared" si="0"/>
        <v>150000</v>
      </c>
      <c r="G43" s="192" t="s">
        <v>2519</v>
      </c>
      <c r="H43" s="171" t="s">
        <v>2676</v>
      </c>
      <c r="I43" s="173">
        <v>0</v>
      </c>
      <c r="J43" s="173">
        <v>0</v>
      </c>
      <c r="K43" s="174">
        <v>0</v>
      </c>
      <c r="L43" s="173">
        <v>0</v>
      </c>
      <c r="M43" s="175">
        <f t="shared" si="1"/>
        <v>31.25</v>
      </c>
      <c r="N43" s="173">
        <f t="shared" si="2"/>
        <v>31.25</v>
      </c>
      <c r="O43" s="173">
        <f t="shared" si="3"/>
        <v>37500</v>
      </c>
      <c r="P43" s="174">
        <f t="shared" si="4"/>
        <v>31.25</v>
      </c>
    </row>
    <row r="44" spans="1:17" ht="20.100000000000001" customHeight="1" x14ac:dyDescent="0.2">
      <c r="A44" s="189" t="s">
        <v>534</v>
      </c>
      <c r="B44" s="190" t="s">
        <v>535</v>
      </c>
      <c r="C44" s="191">
        <v>2550</v>
      </c>
      <c r="D44" s="192" t="s">
        <v>466</v>
      </c>
      <c r="E44" s="190">
        <v>695</v>
      </c>
      <c r="F44" s="179">
        <f t="shared" si="0"/>
        <v>1772250</v>
      </c>
      <c r="G44" s="192" t="s">
        <v>2519</v>
      </c>
      <c r="H44" s="171" t="s">
        <v>2676</v>
      </c>
      <c r="I44" s="173">
        <v>0</v>
      </c>
      <c r="J44" s="173">
        <v>0</v>
      </c>
      <c r="K44" s="174">
        <v>0</v>
      </c>
      <c r="L44" s="173">
        <v>0</v>
      </c>
      <c r="M44" s="175">
        <f t="shared" si="1"/>
        <v>173.75</v>
      </c>
      <c r="N44" s="173">
        <f t="shared" si="2"/>
        <v>173.75</v>
      </c>
      <c r="O44" s="173">
        <f t="shared" si="3"/>
        <v>443062.5</v>
      </c>
      <c r="P44" s="174">
        <f t="shared" si="4"/>
        <v>173.75</v>
      </c>
    </row>
    <row r="45" spans="1:17" ht="20.100000000000001" customHeight="1" x14ac:dyDescent="0.2">
      <c r="A45" s="189"/>
      <c r="B45" s="190" t="s">
        <v>536</v>
      </c>
      <c r="C45" s="191">
        <v>900</v>
      </c>
      <c r="D45" s="192" t="s">
        <v>537</v>
      </c>
      <c r="E45" s="190">
        <v>30</v>
      </c>
      <c r="F45" s="179">
        <f t="shared" si="0"/>
        <v>27000</v>
      </c>
      <c r="G45" s="192" t="s">
        <v>2519</v>
      </c>
      <c r="H45" s="171" t="s">
        <v>2676</v>
      </c>
      <c r="I45" s="173">
        <v>0</v>
      </c>
      <c r="J45" s="173">
        <v>0</v>
      </c>
      <c r="K45" s="174">
        <v>0</v>
      </c>
      <c r="L45" s="173">
        <v>0</v>
      </c>
      <c r="M45" s="175">
        <f t="shared" si="1"/>
        <v>7.5</v>
      </c>
      <c r="N45" s="173">
        <f t="shared" si="2"/>
        <v>7.5</v>
      </c>
      <c r="O45" s="173">
        <f t="shared" si="3"/>
        <v>6750</v>
      </c>
      <c r="P45" s="174">
        <f t="shared" si="4"/>
        <v>7.5</v>
      </c>
    </row>
    <row r="46" spans="1:17" ht="20.100000000000001" customHeight="1" x14ac:dyDescent="0.2">
      <c r="A46" s="189"/>
      <c r="B46" s="190" t="s">
        <v>538</v>
      </c>
      <c r="C46" s="191">
        <v>800</v>
      </c>
      <c r="D46" s="192" t="s">
        <v>457</v>
      </c>
      <c r="E46" s="190">
        <v>1500</v>
      </c>
      <c r="F46" s="179">
        <f t="shared" si="0"/>
        <v>1200000</v>
      </c>
      <c r="G46" s="192" t="s">
        <v>2519</v>
      </c>
      <c r="H46" s="171" t="s">
        <v>2676</v>
      </c>
      <c r="I46" s="173">
        <v>0</v>
      </c>
      <c r="J46" s="173">
        <v>0</v>
      </c>
      <c r="K46" s="174">
        <v>0</v>
      </c>
      <c r="L46" s="173">
        <v>0</v>
      </c>
      <c r="M46" s="175">
        <f t="shared" si="1"/>
        <v>375</v>
      </c>
      <c r="N46" s="173">
        <f t="shared" si="2"/>
        <v>375</v>
      </c>
      <c r="O46" s="173">
        <f t="shared" si="3"/>
        <v>300000</v>
      </c>
      <c r="P46" s="174">
        <f t="shared" si="4"/>
        <v>375</v>
      </c>
    </row>
    <row r="47" spans="1:17" ht="19.5" customHeight="1" x14ac:dyDescent="0.2">
      <c r="A47" s="189" t="s">
        <v>504</v>
      </c>
      <c r="B47" s="190" t="s">
        <v>539</v>
      </c>
      <c r="C47" s="191">
        <v>1800</v>
      </c>
      <c r="D47" s="192" t="s">
        <v>540</v>
      </c>
      <c r="E47" s="190">
        <v>515</v>
      </c>
      <c r="F47" s="179">
        <f t="shared" si="0"/>
        <v>927000</v>
      </c>
      <c r="G47" s="192" t="s">
        <v>2519</v>
      </c>
      <c r="H47" s="171" t="s">
        <v>2676</v>
      </c>
      <c r="I47" s="173">
        <v>0</v>
      </c>
      <c r="J47" s="173">
        <v>0</v>
      </c>
      <c r="K47" s="174">
        <v>0</v>
      </c>
      <c r="L47" s="173">
        <v>0</v>
      </c>
      <c r="M47" s="175">
        <f t="shared" si="1"/>
        <v>128.75</v>
      </c>
      <c r="N47" s="173">
        <f t="shared" si="2"/>
        <v>128.75</v>
      </c>
      <c r="O47" s="173">
        <f t="shared" si="3"/>
        <v>231750</v>
      </c>
      <c r="P47" s="174">
        <f t="shared" si="4"/>
        <v>128.75</v>
      </c>
      <c r="Q47" s="176">
        <f>E47</f>
        <v>515</v>
      </c>
    </row>
    <row r="48" spans="1:17" ht="20.100000000000001" customHeight="1" x14ac:dyDescent="0.2">
      <c r="A48" s="189" t="s">
        <v>541</v>
      </c>
      <c r="B48" s="190" t="s">
        <v>542</v>
      </c>
      <c r="C48" s="191">
        <v>1620</v>
      </c>
      <c r="D48" s="192" t="s">
        <v>484</v>
      </c>
      <c r="E48" s="190">
        <v>180</v>
      </c>
      <c r="F48" s="179">
        <f t="shared" si="0"/>
        <v>291600</v>
      </c>
      <c r="G48" s="192" t="s">
        <v>2519</v>
      </c>
      <c r="H48" s="171" t="s">
        <v>2676</v>
      </c>
      <c r="I48" s="173">
        <v>0</v>
      </c>
      <c r="J48" s="173">
        <v>0</v>
      </c>
      <c r="K48" s="174">
        <v>0</v>
      </c>
      <c r="L48" s="173">
        <v>0</v>
      </c>
      <c r="M48" s="175">
        <f t="shared" si="1"/>
        <v>45</v>
      </c>
      <c r="N48" s="173">
        <f t="shared" si="2"/>
        <v>45</v>
      </c>
      <c r="O48" s="173">
        <f t="shared" si="3"/>
        <v>72900</v>
      </c>
      <c r="P48" s="174">
        <f t="shared" si="4"/>
        <v>45</v>
      </c>
    </row>
    <row r="49" spans="1:19" ht="20.100000000000001" customHeight="1" x14ac:dyDescent="0.2">
      <c r="A49" s="189"/>
      <c r="B49" s="190" t="s">
        <v>543</v>
      </c>
      <c r="C49" s="191">
        <v>27</v>
      </c>
      <c r="D49" s="192" t="s">
        <v>544</v>
      </c>
      <c r="E49" s="190">
        <v>7400</v>
      </c>
      <c r="F49" s="179">
        <f t="shared" si="0"/>
        <v>199800</v>
      </c>
      <c r="G49" s="192" t="s">
        <v>2519</v>
      </c>
      <c r="H49" s="171" t="s">
        <v>2676</v>
      </c>
      <c r="I49" s="173">
        <v>0</v>
      </c>
      <c r="J49" s="173">
        <v>0</v>
      </c>
      <c r="K49" s="174">
        <v>0</v>
      </c>
      <c r="L49" s="173">
        <v>0</v>
      </c>
      <c r="M49" s="175">
        <f t="shared" si="1"/>
        <v>1850</v>
      </c>
      <c r="N49" s="173">
        <f t="shared" si="2"/>
        <v>1850</v>
      </c>
      <c r="O49" s="173">
        <f t="shared" si="3"/>
        <v>49950</v>
      </c>
      <c r="P49" s="174">
        <f t="shared" si="4"/>
        <v>1850</v>
      </c>
    </row>
    <row r="50" spans="1:19" ht="20.100000000000001" customHeight="1" x14ac:dyDescent="0.2">
      <c r="A50" s="189" t="s">
        <v>545</v>
      </c>
      <c r="B50" s="190" t="s">
        <v>546</v>
      </c>
      <c r="C50" s="191">
        <v>36</v>
      </c>
      <c r="D50" s="192" t="s">
        <v>466</v>
      </c>
      <c r="E50" s="190">
        <v>200</v>
      </c>
      <c r="F50" s="179">
        <f t="shared" si="0"/>
        <v>7200</v>
      </c>
      <c r="G50" s="192" t="s">
        <v>2519</v>
      </c>
      <c r="H50" s="171" t="s">
        <v>2676</v>
      </c>
      <c r="I50" s="173">
        <v>0</v>
      </c>
      <c r="J50" s="173">
        <v>0</v>
      </c>
      <c r="K50" s="174">
        <v>0</v>
      </c>
      <c r="L50" s="173">
        <v>0</v>
      </c>
      <c r="M50" s="175">
        <f t="shared" si="1"/>
        <v>50</v>
      </c>
      <c r="N50" s="173">
        <f t="shared" si="2"/>
        <v>50</v>
      </c>
      <c r="O50" s="173">
        <f t="shared" si="3"/>
        <v>1800</v>
      </c>
      <c r="P50" s="174">
        <f t="shared" si="4"/>
        <v>50</v>
      </c>
    </row>
    <row r="51" spans="1:19" ht="20.100000000000001" customHeight="1" x14ac:dyDescent="0.2">
      <c r="A51" s="189" t="s">
        <v>547</v>
      </c>
      <c r="B51" s="190" t="s">
        <v>548</v>
      </c>
      <c r="C51" s="191">
        <v>60</v>
      </c>
      <c r="D51" s="192" t="s">
        <v>466</v>
      </c>
      <c r="E51" s="190">
        <v>2800</v>
      </c>
      <c r="F51" s="179">
        <f t="shared" si="0"/>
        <v>168000</v>
      </c>
      <c r="G51" s="192" t="s">
        <v>2519</v>
      </c>
      <c r="H51" s="171" t="s">
        <v>2676</v>
      </c>
      <c r="I51" s="173">
        <v>0</v>
      </c>
      <c r="J51" s="173">
        <v>0</v>
      </c>
      <c r="K51" s="174">
        <v>0</v>
      </c>
      <c r="L51" s="173">
        <v>0</v>
      </c>
      <c r="M51" s="175">
        <f t="shared" si="1"/>
        <v>700</v>
      </c>
      <c r="N51" s="173">
        <f t="shared" si="2"/>
        <v>700</v>
      </c>
      <c r="O51" s="173">
        <f t="shared" si="3"/>
        <v>42000</v>
      </c>
      <c r="P51" s="174">
        <f t="shared" si="4"/>
        <v>700</v>
      </c>
    </row>
    <row r="52" spans="1:19" ht="20.100000000000001" customHeight="1" x14ac:dyDescent="0.2">
      <c r="A52" s="189" t="s">
        <v>549</v>
      </c>
      <c r="B52" s="190" t="s">
        <v>550</v>
      </c>
      <c r="C52" s="191">
        <v>50</v>
      </c>
      <c r="D52" s="192" t="s">
        <v>466</v>
      </c>
      <c r="E52" s="190">
        <v>1025</v>
      </c>
      <c r="F52" s="179">
        <f t="shared" si="0"/>
        <v>51250</v>
      </c>
      <c r="G52" s="192" t="s">
        <v>2519</v>
      </c>
      <c r="H52" s="171" t="s">
        <v>2676</v>
      </c>
      <c r="I52" s="173">
        <v>0</v>
      </c>
      <c r="J52" s="173">
        <v>0</v>
      </c>
      <c r="K52" s="174">
        <v>0</v>
      </c>
      <c r="L52" s="173">
        <v>0</v>
      </c>
      <c r="M52" s="175">
        <f t="shared" si="1"/>
        <v>256.25</v>
      </c>
      <c r="N52" s="173">
        <f t="shared" si="2"/>
        <v>256.25</v>
      </c>
      <c r="O52" s="173">
        <f t="shared" si="3"/>
        <v>12812.5</v>
      </c>
      <c r="P52" s="174">
        <f t="shared" si="4"/>
        <v>256.25</v>
      </c>
    </row>
    <row r="53" spans="1:19" ht="20.100000000000001" customHeight="1" x14ac:dyDescent="0.2">
      <c r="A53" s="189" t="s">
        <v>545</v>
      </c>
      <c r="B53" s="190" t="s">
        <v>551</v>
      </c>
      <c r="C53" s="191">
        <v>32</v>
      </c>
      <c r="D53" s="192" t="s">
        <v>466</v>
      </c>
      <c r="E53" s="190">
        <v>300</v>
      </c>
      <c r="F53" s="179">
        <f t="shared" si="0"/>
        <v>9600</v>
      </c>
      <c r="G53" s="192" t="s">
        <v>2519</v>
      </c>
      <c r="H53" s="171" t="s">
        <v>2676</v>
      </c>
      <c r="I53" s="173">
        <v>0</v>
      </c>
      <c r="J53" s="173">
        <v>0</v>
      </c>
      <c r="K53" s="174">
        <v>0</v>
      </c>
      <c r="L53" s="173">
        <v>0</v>
      </c>
      <c r="M53" s="175">
        <f t="shared" si="1"/>
        <v>75</v>
      </c>
      <c r="N53" s="173">
        <f t="shared" si="2"/>
        <v>75</v>
      </c>
      <c r="O53" s="173">
        <f t="shared" si="3"/>
        <v>2400</v>
      </c>
      <c r="P53" s="174">
        <f t="shared" si="4"/>
        <v>75</v>
      </c>
    </row>
    <row r="54" spans="1:19" s="165" customFormat="1" ht="15.75" customHeight="1" x14ac:dyDescent="0.2">
      <c r="A54" s="189"/>
      <c r="B54" s="190" t="s">
        <v>552</v>
      </c>
      <c r="C54" s="191">
        <v>92</v>
      </c>
      <c r="D54" s="192" t="s">
        <v>466</v>
      </c>
      <c r="E54" s="190">
        <v>1250</v>
      </c>
      <c r="F54" s="179">
        <f t="shared" si="0"/>
        <v>115000</v>
      </c>
      <c r="G54" s="192" t="s">
        <v>2519</v>
      </c>
      <c r="H54" s="171" t="s">
        <v>2676</v>
      </c>
      <c r="I54" s="173">
        <v>0</v>
      </c>
      <c r="J54" s="173">
        <v>0</v>
      </c>
      <c r="K54" s="174">
        <v>0</v>
      </c>
      <c r="L54" s="173">
        <v>0</v>
      </c>
      <c r="M54" s="175">
        <f t="shared" si="1"/>
        <v>312.5</v>
      </c>
      <c r="N54" s="173">
        <f t="shared" si="2"/>
        <v>312.5</v>
      </c>
      <c r="O54" s="173">
        <f t="shared" si="3"/>
        <v>28750</v>
      </c>
      <c r="P54" s="174">
        <f t="shared" si="4"/>
        <v>312.5</v>
      </c>
      <c r="Q54" s="164"/>
      <c r="R54" s="164"/>
      <c r="S54" s="164"/>
    </row>
    <row r="55" spans="1:19" ht="20.100000000000001" customHeight="1" x14ac:dyDescent="0.2">
      <c r="A55" s="189"/>
      <c r="B55" s="190" t="s">
        <v>553</v>
      </c>
      <c r="C55" s="191">
        <v>336</v>
      </c>
      <c r="D55" s="192" t="s">
        <v>554</v>
      </c>
      <c r="E55" s="190">
        <v>450</v>
      </c>
      <c r="F55" s="179">
        <f t="shared" si="0"/>
        <v>151200</v>
      </c>
      <c r="G55" s="192" t="s">
        <v>2519</v>
      </c>
      <c r="H55" s="171" t="s">
        <v>2676</v>
      </c>
      <c r="I55" s="173">
        <v>0</v>
      </c>
      <c r="J55" s="173">
        <v>0</v>
      </c>
      <c r="K55" s="174">
        <v>0</v>
      </c>
      <c r="L55" s="173">
        <v>0</v>
      </c>
      <c r="M55" s="175">
        <f t="shared" si="1"/>
        <v>112.5</v>
      </c>
      <c r="N55" s="173">
        <f t="shared" si="2"/>
        <v>112.5</v>
      </c>
      <c r="O55" s="173">
        <f t="shared" si="3"/>
        <v>37800</v>
      </c>
      <c r="P55" s="174">
        <f t="shared" si="4"/>
        <v>112.5</v>
      </c>
      <c r="Q55" s="176">
        <f>SUM($E55/12)</f>
        <v>37.5</v>
      </c>
      <c r="R55" s="176">
        <f>SUM($E55/12)</f>
        <v>37.5</v>
      </c>
    </row>
    <row r="56" spans="1:19" ht="15.75" customHeight="1" x14ac:dyDescent="0.2">
      <c r="A56" s="189"/>
      <c r="B56" s="190" t="s">
        <v>555</v>
      </c>
      <c r="C56" s="191">
        <v>80</v>
      </c>
      <c r="D56" s="192" t="s">
        <v>499</v>
      </c>
      <c r="E56" s="190">
        <v>5750</v>
      </c>
      <c r="F56" s="179">
        <f t="shared" si="0"/>
        <v>460000</v>
      </c>
      <c r="G56" s="192" t="s">
        <v>2519</v>
      </c>
      <c r="H56" s="171" t="s">
        <v>2676</v>
      </c>
      <c r="I56" s="173">
        <v>0</v>
      </c>
      <c r="J56" s="173">
        <v>0</v>
      </c>
      <c r="K56" s="174">
        <v>0</v>
      </c>
      <c r="L56" s="173">
        <v>0</v>
      </c>
      <c r="M56" s="175">
        <f t="shared" si="1"/>
        <v>1437.5</v>
      </c>
      <c r="N56" s="173">
        <f t="shared" si="2"/>
        <v>1437.5</v>
      </c>
      <c r="O56" s="173">
        <f t="shared" si="3"/>
        <v>115000</v>
      </c>
      <c r="P56" s="174">
        <f t="shared" si="4"/>
        <v>1437.5</v>
      </c>
      <c r="Q56" s="176">
        <f>SUM($E56/12)</f>
        <v>479.16666666666669</v>
      </c>
      <c r="R56" s="176">
        <f>SUM($E56/12)</f>
        <v>479.16666666666669</v>
      </c>
    </row>
    <row r="57" spans="1:19" ht="20.100000000000001" customHeight="1" x14ac:dyDescent="0.2">
      <c r="A57" s="189"/>
      <c r="B57" s="190" t="s">
        <v>556</v>
      </c>
      <c r="C57" s="191">
        <v>850</v>
      </c>
      <c r="D57" s="192" t="s">
        <v>454</v>
      </c>
      <c r="E57" s="190">
        <v>10</v>
      </c>
      <c r="F57" s="179">
        <f t="shared" si="0"/>
        <v>8500</v>
      </c>
      <c r="G57" s="192" t="s">
        <v>2519</v>
      </c>
      <c r="H57" s="171" t="s">
        <v>2676</v>
      </c>
      <c r="I57" s="173">
        <v>0</v>
      </c>
      <c r="J57" s="173">
        <v>0</v>
      </c>
      <c r="K57" s="174">
        <v>0</v>
      </c>
      <c r="L57" s="173">
        <v>0</v>
      </c>
      <c r="M57" s="175">
        <f t="shared" si="1"/>
        <v>2.5</v>
      </c>
      <c r="N57" s="173">
        <f t="shared" si="2"/>
        <v>2.5</v>
      </c>
      <c r="O57" s="173">
        <f t="shared" si="3"/>
        <v>2125</v>
      </c>
      <c r="P57" s="174">
        <f t="shared" si="4"/>
        <v>2.5</v>
      </c>
    </row>
    <row r="58" spans="1:19" ht="20.100000000000001" customHeight="1" x14ac:dyDescent="0.2">
      <c r="A58" s="189"/>
      <c r="B58" s="190" t="s">
        <v>557</v>
      </c>
      <c r="C58" s="191">
        <v>1060</v>
      </c>
      <c r="D58" s="192" t="s">
        <v>454</v>
      </c>
      <c r="E58" s="190">
        <v>585</v>
      </c>
      <c r="F58" s="179">
        <f t="shared" si="0"/>
        <v>620100</v>
      </c>
      <c r="G58" s="192" t="s">
        <v>2519</v>
      </c>
      <c r="H58" s="171" t="s">
        <v>2676</v>
      </c>
      <c r="I58" s="173">
        <v>0</v>
      </c>
      <c r="J58" s="173">
        <v>0</v>
      </c>
      <c r="K58" s="174">
        <v>0</v>
      </c>
      <c r="L58" s="173">
        <v>0</v>
      </c>
      <c r="M58" s="175">
        <f t="shared" si="1"/>
        <v>146.25</v>
      </c>
      <c r="N58" s="173">
        <f t="shared" si="2"/>
        <v>146.25</v>
      </c>
      <c r="O58" s="173">
        <f t="shared" si="3"/>
        <v>155025</v>
      </c>
      <c r="P58" s="174">
        <f t="shared" si="4"/>
        <v>146.25</v>
      </c>
    </row>
    <row r="59" spans="1:19" ht="20.100000000000001" customHeight="1" x14ac:dyDescent="0.2">
      <c r="A59" s="189" t="s">
        <v>558</v>
      </c>
      <c r="B59" s="190" t="s">
        <v>559</v>
      </c>
      <c r="C59" s="191">
        <v>175</v>
      </c>
      <c r="D59" s="192" t="s">
        <v>454</v>
      </c>
      <c r="E59" s="190">
        <v>3000</v>
      </c>
      <c r="F59" s="179">
        <f t="shared" si="0"/>
        <v>525000</v>
      </c>
      <c r="G59" s="192" t="s">
        <v>2519</v>
      </c>
      <c r="H59" s="171" t="s">
        <v>2676</v>
      </c>
      <c r="I59" s="173">
        <v>0</v>
      </c>
      <c r="J59" s="173">
        <v>0</v>
      </c>
      <c r="K59" s="174">
        <v>0</v>
      </c>
      <c r="L59" s="173">
        <v>0</v>
      </c>
      <c r="M59" s="175">
        <f t="shared" si="1"/>
        <v>750</v>
      </c>
      <c r="N59" s="173">
        <f t="shared" si="2"/>
        <v>750</v>
      </c>
      <c r="O59" s="173">
        <f t="shared" si="3"/>
        <v>131250</v>
      </c>
      <c r="P59" s="174">
        <f t="shared" si="4"/>
        <v>750</v>
      </c>
    </row>
    <row r="60" spans="1:19" ht="20.100000000000001" customHeight="1" x14ac:dyDescent="0.2">
      <c r="A60" s="189" t="s">
        <v>560</v>
      </c>
      <c r="B60" s="190" t="s">
        <v>561</v>
      </c>
      <c r="C60" s="191">
        <v>61</v>
      </c>
      <c r="D60" s="192" t="s">
        <v>490</v>
      </c>
      <c r="E60" s="190">
        <v>2900</v>
      </c>
      <c r="F60" s="179">
        <f t="shared" si="0"/>
        <v>176900</v>
      </c>
      <c r="G60" s="192" t="s">
        <v>2519</v>
      </c>
      <c r="H60" s="171" t="s">
        <v>2676</v>
      </c>
      <c r="I60" s="173">
        <v>0</v>
      </c>
      <c r="J60" s="173">
        <v>0</v>
      </c>
      <c r="K60" s="174">
        <v>0</v>
      </c>
      <c r="L60" s="173">
        <v>0</v>
      </c>
      <c r="M60" s="175">
        <f t="shared" si="1"/>
        <v>725</v>
      </c>
      <c r="N60" s="173">
        <f t="shared" si="2"/>
        <v>725</v>
      </c>
      <c r="O60" s="173">
        <f t="shared" si="3"/>
        <v>44225</v>
      </c>
      <c r="P60" s="174">
        <f t="shared" si="4"/>
        <v>725</v>
      </c>
    </row>
    <row r="61" spans="1:19" ht="19.5" customHeight="1" x14ac:dyDescent="0.2">
      <c r="A61" s="189" t="s">
        <v>562</v>
      </c>
      <c r="B61" s="190" t="s">
        <v>563</v>
      </c>
      <c r="C61" s="191">
        <v>9</v>
      </c>
      <c r="D61" s="192"/>
      <c r="E61" s="190">
        <v>3175</v>
      </c>
      <c r="F61" s="179">
        <f t="shared" si="0"/>
        <v>28575</v>
      </c>
      <c r="G61" s="192" t="s">
        <v>2519</v>
      </c>
      <c r="H61" s="171" t="s">
        <v>2676</v>
      </c>
      <c r="I61" s="173">
        <v>0</v>
      </c>
      <c r="J61" s="173">
        <v>0</v>
      </c>
      <c r="K61" s="174">
        <v>0</v>
      </c>
      <c r="L61" s="173">
        <v>0</v>
      </c>
      <c r="M61" s="175">
        <f t="shared" si="1"/>
        <v>793.75</v>
      </c>
      <c r="N61" s="173">
        <f t="shared" si="2"/>
        <v>793.75</v>
      </c>
      <c r="O61" s="173">
        <f t="shared" si="3"/>
        <v>7143.75</v>
      </c>
      <c r="P61" s="174">
        <f t="shared" si="4"/>
        <v>793.75</v>
      </c>
    </row>
    <row r="62" spans="1:19" ht="20.100000000000001" customHeight="1" x14ac:dyDescent="0.2">
      <c r="A62" s="189" t="s">
        <v>564</v>
      </c>
      <c r="B62" s="190" t="s">
        <v>565</v>
      </c>
      <c r="C62" s="191">
        <v>9</v>
      </c>
      <c r="D62" s="192" t="s">
        <v>457</v>
      </c>
      <c r="E62" s="190">
        <v>2000</v>
      </c>
      <c r="F62" s="179">
        <f t="shared" si="0"/>
        <v>18000</v>
      </c>
      <c r="G62" s="192" t="s">
        <v>2519</v>
      </c>
      <c r="H62" s="171" t="s">
        <v>2676</v>
      </c>
      <c r="I62" s="173">
        <v>0</v>
      </c>
      <c r="J62" s="173">
        <v>0</v>
      </c>
      <c r="K62" s="174">
        <v>0</v>
      </c>
      <c r="L62" s="173">
        <v>0</v>
      </c>
      <c r="M62" s="175">
        <f t="shared" si="1"/>
        <v>500</v>
      </c>
      <c r="N62" s="173">
        <f t="shared" si="2"/>
        <v>500</v>
      </c>
      <c r="O62" s="173">
        <f t="shared" si="3"/>
        <v>4500</v>
      </c>
      <c r="P62" s="174">
        <f t="shared" si="4"/>
        <v>500</v>
      </c>
    </row>
    <row r="63" spans="1:19" ht="20.100000000000001" customHeight="1" x14ac:dyDescent="0.2">
      <c r="A63" s="189"/>
      <c r="B63" s="190" t="s">
        <v>566</v>
      </c>
      <c r="C63" s="191">
        <v>800</v>
      </c>
      <c r="D63" s="192" t="s">
        <v>484</v>
      </c>
      <c r="E63" s="190">
        <v>150</v>
      </c>
      <c r="F63" s="179">
        <f t="shared" si="0"/>
        <v>120000</v>
      </c>
      <c r="G63" s="192" t="s">
        <v>2519</v>
      </c>
      <c r="H63" s="171" t="s">
        <v>2676</v>
      </c>
      <c r="I63" s="173">
        <v>0</v>
      </c>
      <c r="J63" s="173">
        <v>0</v>
      </c>
      <c r="K63" s="174">
        <v>0</v>
      </c>
      <c r="L63" s="173">
        <v>0</v>
      </c>
      <c r="M63" s="175">
        <f t="shared" si="1"/>
        <v>37.5</v>
      </c>
      <c r="N63" s="173">
        <f t="shared" si="2"/>
        <v>37.5</v>
      </c>
      <c r="O63" s="173">
        <f t="shared" si="3"/>
        <v>30000</v>
      </c>
      <c r="P63" s="174">
        <f t="shared" si="4"/>
        <v>37.5</v>
      </c>
    </row>
    <row r="64" spans="1:19" ht="20.100000000000001" customHeight="1" x14ac:dyDescent="0.2">
      <c r="A64" s="189"/>
      <c r="B64" s="190" t="s">
        <v>567</v>
      </c>
      <c r="C64" s="191">
        <v>38</v>
      </c>
      <c r="D64" s="192" t="s">
        <v>499</v>
      </c>
      <c r="E64" s="190">
        <v>300</v>
      </c>
      <c r="F64" s="179">
        <f t="shared" si="0"/>
        <v>11400</v>
      </c>
      <c r="G64" s="192" t="s">
        <v>2519</v>
      </c>
      <c r="H64" s="171" t="s">
        <v>2676</v>
      </c>
      <c r="I64" s="173">
        <v>0</v>
      </c>
      <c r="J64" s="173">
        <v>0</v>
      </c>
      <c r="K64" s="174">
        <v>0</v>
      </c>
      <c r="L64" s="173">
        <v>0</v>
      </c>
      <c r="M64" s="175">
        <f t="shared" si="1"/>
        <v>75</v>
      </c>
      <c r="N64" s="173">
        <f t="shared" si="2"/>
        <v>75</v>
      </c>
      <c r="O64" s="173">
        <f t="shared" si="3"/>
        <v>2850</v>
      </c>
      <c r="P64" s="174">
        <f t="shared" si="4"/>
        <v>75</v>
      </c>
    </row>
    <row r="65" spans="1:19" ht="20.100000000000001" customHeight="1" x14ac:dyDescent="0.2">
      <c r="A65" s="189"/>
      <c r="B65" s="190" t="s">
        <v>568</v>
      </c>
      <c r="C65" s="191">
        <v>200</v>
      </c>
      <c r="D65" s="192" t="s">
        <v>569</v>
      </c>
      <c r="E65" s="190">
        <v>125</v>
      </c>
      <c r="F65" s="179">
        <f t="shared" si="0"/>
        <v>25000</v>
      </c>
      <c r="G65" s="192" t="s">
        <v>2519</v>
      </c>
      <c r="H65" s="171" t="s">
        <v>2676</v>
      </c>
      <c r="I65" s="173">
        <v>0</v>
      </c>
      <c r="J65" s="173">
        <v>0</v>
      </c>
      <c r="K65" s="174">
        <v>0</v>
      </c>
      <c r="L65" s="173">
        <v>0</v>
      </c>
      <c r="M65" s="175">
        <f t="shared" si="1"/>
        <v>31.25</v>
      </c>
      <c r="N65" s="173">
        <f t="shared" si="2"/>
        <v>31.25</v>
      </c>
      <c r="O65" s="173">
        <f t="shared" si="3"/>
        <v>6250</v>
      </c>
      <c r="P65" s="174">
        <f t="shared" si="4"/>
        <v>31.25</v>
      </c>
      <c r="Q65" s="177"/>
      <c r="R65" s="177"/>
      <c r="S65" s="177"/>
    </row>
    <row r="66" spans="1:19" ht="18" customHeight="1" x14ac:dyDescent="0.2">
      <c r="A66" s="189"/>
      <c r="B66" s="190" t="s">
        <v>570</v>
      </c>
      <c r="C66" s="191">
        <v>350</v>
      </c>
      <c r="D66" s="192" t="s">
        <v>571</v>
      </c>
      <c r="E66" s="190">
        <v>50</v>
      </c>
      <c r="F66" s="179">
        <f t="shared" si="0"/>
        <v>17500</v>
      </c>
      <c r="G66" s="192" t="s">
        <v>2519</v>
      </c>
      <c r="H66" s="171" t="s">
        <v>2676</v>
      </c>
      <c r="I66" s="173">
        <v>0</v>
      </c>
      <c r="J66" s="173">
        <v>0</v>
      </c>
      <c r="K66" s="174">
        <v>0</v>
      </c>
      <c r="L66" s="173">
        <v>0</v>
      </c>
      <c r="M66" s="175">
        <f t="shared" si="1"/>
        <v>12.5</v>
      </c>
      <c r="N66" s="173">
        <f t="shared" si="2"/>
        <v>12.5</v>
      </c>
      <c r="O66" s="173">
        <f t="shared" si="3"/>
        <v>4375</v>
      </c>
      <c r="P66" s="174">
        <f t="shared" si="4"/>
        <v>12.5</v>
      </c>
      <c r="Q66" s="177"/>
      <c r="R66" s="177"/>
      <c r="S66" s="177"/>
    </row>
    <row r="67" spans="1:19" ht="20.100000000000001" customHeight="1" x14ac:dyDescent="0.2">
      <c r="A67" s="189"/>
      <c r="B67" s="190" t="s">
        <v>572</v>
      </c>
      <c r="C67" s="191">
        <v>1560</v>
      </c>
      <c r="D67" s="192" t="s">
        <v>484</v>
      </c>
      <c r="E67" s="190">
        <v>30</v>
      </c>
      <c r="F67" s="179">
        <f t="shared" si="0"/>
        <v>46800</v>
      </c>
      <c r="G67" s="192" t="s">
        <v>2519</v>
      </c>
      <c r="H67" s="171" t="s">
        <v>2676</v>
      </c>
      <c r="I67" s="173">
        <v>0</v>
      </c>
      <c r="J67" s="173">
        <v>0</v>
      </c>
      <c r="K67" s="174">
        <v>0</v>
      </c>
      <c r="L67" s="173">
        <v>0</v>
      </c>
      <c r="M67" s="175">
        <f t="shared" si="1"/>
        <v>7.5</v>
      </c>
      <c r="N67" s="173">
        <f t="shared" si="2"/>
        <v>7.5</v>
      </c>
      <c r="O67" s="173">
        <f t="shared" si="3"/>
        <v>11700</v>
      </c>
      <c r="P67" s="174">
        <f t="shared" si="4"/>
        <v>7.5</v>
      </c>
      <c r="Q67" s="177"/>
      <c r="R67" s="177"/>
      <c r="S67" s="177"/>
    </row>
    <row r="68" spans="1:19" ht="20.100000000000001" customHeight="1" x14ac:dyDescent="0.2">
      <c r="A68" s="189" t="s">
        <v>573</v>
      </c>
      <c r="B68" s="190" t="s">
        <v>574</v>
      </c>
      <c r="C68" s="191">
        <v>14</v>
      </c>
      <c r="D68" s="192" t="s">
        <v>575</v>
      </c>
      <c r="E68" s="190">
        <v>37050</v>
      </c>
      <c r="F68" s="179">
        <f t="shared" si="0"/>
        <v>518700</v>
      </c>
      <c r="G68" s="192" t="s">
        <v>2519</v>
      </c>
      <c r="H68" s="171" t="s">
        <v>2676</v>
      </c>
      <c r="I68" s="173">
        <v>0</v>
      </c>
      <c r="J68" s="173">
        <v>0</v>
      </c>
      <c r="K68" s="174">
        <v>0</v>
      </c>
      <c r="L68" s="173">
        <v>0</v>
      </c>
      <c r="M68" s="175">
        <f t="shared" si="1"/>
        <v>9262.5</v>
      </c>
      <c r="N68" s="173">
        <f t="shared" si="2"/>
        <v>9262.5</v>
      </c>
      <c r="O68" s="173">
        <f t="shared" si="3"/>
        <v>129675</v>
      </c>
      <c r="P68" s="174">
        <f t="shared" si="4"/>
        <v>9262.5</v>
      </c>
      <c r="Q68" s="177"/>
      <c r="R68" s="177"/>
      <c r="S68" s="177"/>
    </row>
    <row r="69" spans="1:19" ht="20.100000000000001" customHeight="1" x14ac:dyDescent="0.2">
      <c r="A69" s="189" t="s">
        <v>576</v>
      </c>
      <c r="B69" s="190" t="s">
        <v>577</v>
      </c>
      <c r="C69" s="191">
        <v>15</v>
      </c>
      <c r="D69" s="192" t="s">
        <v>578</v>
      </c>
      <c r="E69" s="190">
        <v>16820</v>
      </c>
      <c r="F69" s="179">
        <f t="shared" si="0"/>
        <v>252300</v>
      </c>
      <c r="G69" s="192" t="s">
        <v>2519</v>
      </c>
      <c r="H69" s="171" t="s">
        <v>2676</v>
      </c>
      <c r="I69" s="173">
        <v>0</v>
      </c>
      <c r="J69" s="173">
        <v>0</v>
      </c>
      <c r="K69" s="174">
        <v>0</v>
      </c>
      <c r="L69" s="173">
        <v>0</v>
      </c>
      <c r="M69" s="175">
        <f t="shared" si="1"/>
        <v>4205</v>
      </c>
      <c r="N69" s="173">
        <f t="shared" si="2"/>
        <v>4205</v>
      </c>
      <c r="O69" s="173">
        <f t="shared" si="3"/>
        <v>63075</v>
      </c>
      <c r="P69" s="174">
        <f t="shared" si="4"/>
        <v>4205</v>
      </c>
      <c r="Q69" s="177"/>
      <c r="R69" s="177"/>
      <c r="S69" s="177"/>
    </row>
    <row r="70" spans="1:19" ht="20.100000000000001" customHeight="1" x14ac:dyDescent="0.2">
      <c r="A70" s="189" t="s">
        <v>579</v>
      </c>
      <c r="B70" s="190" t="s">
        <v>580</v>
      </c>
      <c r="C70" s="191">
        <v>210</v>
      </c>
      <c r="D70" s="192" t="s">
        <v>484</v>
      </c>
      <c r="E70" s="190">
        <v>2290</v>
      </c>
      <c r="F70" s="179">
        <f t="shared" si="0"/>
        <v>480900</v>
      </c>
      <c r="G70" s="192" t="s">
        <v>2519</v>
      </c>
      <c r="H70" s="171" t="s">
        <v>2676</v>
      </c>
      <c r="I70" s="173">
        <v>0</v>
      </c>
      <c r="J70" s="173">
        <v>0</v>
      </c>
      <c r="K70" s="174">
        <v>0</v>
      </c>
      <c r="L70" s="173">
        <v>0</v>
      </c>
      <c r="M70" s="175">
        <f t="shared" si="1"/>
        <v>572.5</v>
      </c>
      <c r="N70" s="173">
        <f t="shared" si="2"/>
        <v>572.5</v>
      </c>
      <c r="O70" s="173">
        <f t="shared" si="3"/>
        <v>120225</v>
      </c>
      <c r="P70" s="174">
        <f t="shared" si="4"/>
        <v>572.5</v>
      </c>
      <c r="Q70" s="177"/>
      <c r="R70" s="177"/>
      <c r="S70" s="177"/>
    </row>
    <row r="71" spans="1:19" ht="20.100000000000001" customHeight="1" x14ac:dyDescent="0.2">
      <c r="A71" s="189"/>
      <c r="B71" s="190" t="s">
        <v>581</v>
      </c>
      <c r="C71" s="191">
        <v>100</v>
      </c>
      <c r="D71" s="192" t="s">
        <v>582</v>
      </c>
      <c r="E71" s="190">
        <v>975</v>
      </c>
      <c r="F71" s="179">
        <f t="shared" si="0"/>
        <v>97500</v>
      </c>
      <c r="G71" s="192" t="s">
        <v>2519</v>
      </c>
      <c r="H71" s="171" t="s">
        <v>2676</v>
      </c>
      <c r="I71" s="173">
        <v>0</v>
      </c>
      <c r="J71" s="173">
        <v>0</v>
      </c>
      <c r="K71" s="174">
        <v>0</v>
      </c>
      <c r="L71" s="173">
        <v>0</v>
      </c>
      <c r="M71" s="175">
        <f t="shared" si="1"/>
        <v>243.75</v>
      </c>
      <c r="N71" s="173">
        <f t="shared" si="2"/>
        <v>243.75</v>
      </c>
      <c r="O71" s="173">
        <f t="shared" si="3"/>
        <v>24375</v>
      </c>
      <c r="P71" s="174">
        <f t="shared" si="4"/>
        <v>243.75</v>
      </c>
      <c r="Q71" s="177"/>
      <c r="R71" s="177"/>
      <c r="S71" s="177"/>
    </row>
    <row r="72" spans="1:19" ht="20.100000000000001" customHeight="1" x14ac:dyDescent="0.2">
      <c r="A72" s="189"/>
      <c r="B72" s="190" t="s">
        <v>583</v>
      </c>
      <c r="C72" s="191">
        <v>2341</v>
      </c>
      <c r="D72" s="192" t="s">
        <v>466</v>
      </c>
      <c r="E72" s="190">
        <v>150</v>
      </c>
      <c r="F72" s="179">
        <f t="shared" si="0"/>
        <v>351150</v>
      </c>
      <c r="G72" s="192" t="s">
        <v>2519</v>
      </c>
      <c r="H72" s="171" t="s">
        <v>2676</v>
      </c>
      <c r="I72" s="173">
        <v>0</v>
      </c>
      <c r="J72" s="173">
        <v>0</v>
      </c>
      <c r="K72" s="174">
        <v>0</v>
      </c>
      <c r="L72" s="173">
        <v>0</v>
      </c>
      <c r="M72" s="175">
        <f t="shared" si="1"/>
        <v>37.5</v>
      </c>
      <c r="N72" s="173">
        <f t="shared" si="2"/>
        <v>37.5</v>
      </c>
      <c r="O72" s="173">
        <f t="shared" si="3"/>
        <v>87787.5</v>
      </c>
      <c r="P72" s="174">
        <f t="shared" si="4"/>
        <v>37.5</v>
      </c>
      <c r="Q72" s="177"/>
      <c r="R72" s="177"/>
      <c r="S72" s="177"/>
    </row>
    <row r="73" spans="1:19" ht="20.100000000000001" customHeight="1" x14ac:dyDescent="0.2">
      <c r="A73" s="189"/>
      <c r="B73" s="190" t="s">
        <v>584</v>
      </c>
      <c r="C73" s="191">
        <v>2341</v>
      </c>
      <c r="D73" s="192" t="s">
        <v>466</v>
      </c>
      <c r="E73" s="190">
        <v>30</v>
      </c>
      <c r="F73" s="179">
        <f t="shared" si="0"/>
        <v>70230</v>
      </c>
      <c r="G73" s="192" t="s">
        <v>2519</v>
      </c>
      <c r="H73" s="171" t="s">
        <v>2676</v>
      </c>
      <c r="I73" s="173">
        <v>0</v>
      </c>
      <c r="J73" s="173">
        <v>0</v>
      </c>
      <c r="K73" s="174">
        <v>0</v>
      </c>
      <c r="L73" s="173">
        <v>0</v>
      </c>
      <c r="M73" s="175">
        <f t="shared" si="1"/>
        <v>7.5</v>
      </c>
      <c r="N73" s="173">
        <f t="shared" si="2"/>
        <v>7.5</v>
      </c>
      <c r="O73" s="173">
        <f t="shared" si="3"/>
        <v>17557.5</v>
      </c>
      <c r="P73" s="174">
        <f t="shared" si="4"/>
        <v>7.5</v>
      </c>
      <c r="Q73" s="177"/>
      <c r="R73" s="177"/>
      <c r="S73" s="177"/>
    </row>
    <row r="74" spans="1:19" ht="20.100000000000001" customHeight="1" x14ac:dyDescent="0.2">
      <c r="A74" s="189"/>
      <c r="B74" s="190" t="s">
        <v>585</v>
      </c>
      <c r="C74" s="191">
        <v>2341</v>
      </c>
      <c r="D74" s="192" t="s">
        <v>466</v>
      </c>
      <c r="E74" s="190">
        <v>100</v>
      </c>
      <c r="F74" s="179">
        <f t="shared" ref="F74:F137" si="5">AVERAGE(C74*E74)</f>
        <v>234100</v>
      </c>
      <c r="G74" s="192" t="s">
        <v>2519</v>
      </c>
      <c r="H74" s="171" t="s">
        <v>2676</v>
      </c>
      <c r="I74" s="173">
        <v>0</v>
      </c>
      <c r="J74" s="173">
        <v>0</v>
      </c>
      <c r="K74" s="174">
        <v>0</v>
      </c>
      <c r="L74" s="173">
        <v>0</v>
      </c>
      <c r="M74" s="175">
        <f t="shared" si="1"/>
        <v>25</v>
      </c>
      <c r="N74" s="173">
        <f t="shared" si="2"/>
        <v>25</v>
      </c>
      <c r="O74" s="173">
        <f t="shared" ref="O74:O137" si="6">AVERAGE(F74/4)</f>
        <v>58525</v>
      </c>
      <c r="P74" s="174">
        <f t="shared" si="4"/>
        <v>25</v>
      </c>
      <c r="Q74" s="177"/>
      <c r="R74" s="177"/>
      <c r="S74" s="177"/>
    </row>
    <row r="75" spans="1:19" ht="20.100000000000001" customHeight="1" x14ac:dyDescent="0.2">
      <c r="A75" s="189"/>
      <c r="B75" s="190" t="s">
        <v>586</v>
      </c>
      <c r="C75" s="191">
        <v>14</v>
      </c>
      <c r="D75" s="192" t="s">
        <v>587</v>
      </c>
      <c r="E75" s="190">
        <v>128150</v>
      </c>
      <c r="F75" s="179">
        <f t="shared" si="5"/>
        <v>1794100</v>
      </c>
      <c r="G75" s="192" t="s">
        <v>2519</v>
      </c>
      <c r="H75" s="171" t="s">
        <v>2676</v>
      </c>
      <c r="I75" s="173">
        <v>0</v>
      </c>
      <c r="J75" s="173">
        <v>0</v>
      </c>
      <c r="K75" s="174">
        <v>0</v>
      </c>
      <c r="L75" s="173">
        <v>0</v>
      </c>
      <c r="M75" s="175">
        <f t="shared" ref="M75:M138" si="7">E75/4</f>
        <v>32037.5</v>
      </c>
      <c r="N75" s="173">
        <f t="shared" ref="N75:N138" si="8">E75/4</f>
        <v>32037.5</v>
      </c>
      <c r="O75" s="173">
        <f t="shared" si="6"/>
        <v>448525</v>
      </c>
      <c r="P75" s="174">
        <f t="shared" ref="P75:P112" si="9">E75/4</f>
        <v>32037.5</v>
      </c>
      <c r="Q75" s="177"/>
      <c r="R75" s="177"/>
      <c r="S75" s="177"/>
    </row>
    <row r="76" spans="1:19" ht="20.100000000000001" customHeight="1" x14ac:dyDescent="0.2">
      <c r="A76" s="189" t="s">
        <v>588</v>
      </c>
      <c r="B76" s="190" t="s">
        <v>589</v>
      </c>
      <c r="C76" s="191">
        <v>695</v>
      </c>
      <c r="D76" s="192" t="s">
        <v>490</v>
      </c>
      <c r="E76" s="190">
        <v>5180</v>
      </c>
      <c r="F76" s="179">
        <f t="shared" si="5"/>
        <v>3600100</v>
      </c>
      <c r="G76" s="192" t="s">
        <v>2519</v>
      </c>
      <c r="H76" s="171" t="s">
        <v>2676</v>
      </c>
      <c r="I76" s="173">
        <v>0</v>
      </c>
      <c r="J76" s="173">
        <v>0</v>
      </c>
      <c r="K76" s="174">
        <v>0</v>
      </c>
      <c r="L76" s="173">
        <v>0</v>
      </c>
      <c r="M76" s="175">
        <f t="shared" si="7"/>
        <v>1295</v>
      </c>
      <c r="N76" s="173">
        <f t="shared" si="8"/>
        <v>1295</v>
      </c>
      <c r="O76" s="173">
        <f t="shared" si="6"/>
        <v>900025</v>
      </c>
      <c r="P76" s="174">
        <f t="shared" si="9"/>
        <v>1295</v>
      </c>
      <c r="Q76" s="177"/>
      <c r="R76" s="177"/>
      <c r="S76" s="177"/>
    </row>
    <row r="77" spans="1:19" ht="20.100000000000001" customHeight="1" x14ac:dyDescent="0.2">
      <c r="A77" s="189"/>
      <c r="B77" s="190" t="s">
        <v>590</v>
      </c>
      <c r="C77" s="191">
        <v>1625</v>
      </c>
      <c r="D77" s="192" t="s">
        <v>591</v>
      </c>
      <c r="E77" s="190">
        <v>2320</v>
      </c>
      <c r="F77" s="179">
        <f t="shared" si="5"/>
        <v>3770000</v>
      </c>
      <c r="G77" s="192" t="s">
        <v>2519</v>
      </c>
      <c r="H77" s="171" t="s">
        <v>2676</v>
      </c>
      <c r="I77" s="173">
        <v>0</v>
      </c>
      <c r="J77" s="173">
        <v>0</v>
      </c>
      <c r="K77" s="174">
        <v>0</v>
      </c>
      <c r="L77" s="173">
        <v>0</v>
      </c>
      <c r="M77" s="175">
        <f t="shared" si="7"/>
        <v>580</v>
      </c>
      <c r="N77" s="173">
        <f t="shared" si="8"/>
        <v>580</v>
      </c>
      <c r="O77" s="173">
        <f t="shared" si="6"/>
        <v>942500</v>
      </c>
      <c r="P77" s="174">
        <f t="shared" si="9"/>
        <v>580</v>
      </c>
      <c r="Q77" s="177"/>
      <c r="R77" s="177"/>
      <c r="S77" s="177"/>
    </row>
    <row r="78" spans="1:19" ht="20.100000000000001" customHeight="1" x14ac:dyDescent="0.2">
      <c r="A78" s="189" t="s">
        <v>592</v>
      </c>
      <c r="B78" s="190" t="s">
        <v>593</v>
      </c>
      <c r="C78" s="191">
        <v>173</v>
      </c>
      <c r="D78" s="192" t="s">
        <v>510</v>
      </c>
      <c r="E78" s="190">
        <v>3640</v>
      </c>
      <c r="F78" s="179">
        <f t="shared" si="5"/>
        <v>629720</v>
      </c>
      <c r="G78" s="192" t="s">
        <v>2519</v>
      </c>
      <c r="H78" s="171" t="s">
        <v>2676</v>
      </c>
      <c r="I78" s="173">
        <v>0</v>
      </c>
      <c r="J78" s="173">
        <v>0</v>
      </c>
      <c r="K78" s="174">
        <v>0</v>
      </c>
      <c r="L78" s="173">
        <v>0</v>
      </c>
      <c r="M78" s="175">
        <f t="shared" si="7"/>
        <v>910</v>
      </c>
      <c r="N78" s="173">
        <f t="shared" si="8"/>
        <v>910</v>
      </c>
      <c r="O78" s="173">
        <f t="shared" si="6"/>
        <v>157430</v>
      </c>
      <c r="P78" s="174">
        <f t="shared" si="9"/>
        <v>910</v>
      </c>
      <c r="Q78" s="177"/>
      <c r="R78" s="177"/>
      <c r="S78" s="177"/>
    </row>
    <row r="79" spans="1:19" ht="20.100000000000001" customHeight="1" x14ac:dyDescent="0.2">
      <c r="A79" s="189"/>
      <c r="B79" s="190" t="s">
        <v>594</v>
      </c>
      <c r="C79" s="191">
        <v>95</v>
      </c>
      <c r="D79" s="192" t="s">
        <v>595</v>
      </c>
      <c r="E79" s="190">
        <v>140</v>
      </c>
      <c r="F79" s="179">
        <f t="shared" si="5"/>
        <v>13300</v>
      </c>
      <c r="G79" s="192" t="s">
        <v>2519</v>
      </c>
      <c r="H79" s="171" t="s">
        <v>2676</v>
      </c>
      <c r="I79" s="173">
        <v>0</v>
      </c>
      <c r="J79" s="173">
        <v>0</v>
      </c>
      <c r="K79" s="174">
        <v>0</v>
      </c>
      <c r="L79" s="173">
        <v>0</v>
      </c>
      <c r="M79" s="175">
        <f t="shared" si="7"/>
        <v>35</v>
      </c>
      <c r="N79" s="173">
        <f t="shared" si="8"/>
        <v>35</v>
      </c>
      <c r="O79" s="173">
        <f t="shared" si="6"/>
        <v>3325</v>
      </c>
      <c r="P79" s="174">
        <f t="shared" si="9"/>
        <v>35</v>
      </c>
      <c r="Q79" s="177"/>
      <c r="R79" s="177"/>
      <c r="S79" s="177"/>
    </row>
    <row r="80" spans="1:19" ht="20.100000000000001" customHeight="1" x14ac:dyDescent="0.2">
      <c r="A80" s="189"/>
      <c r="B80" s="190" t="s">
        <v>596</v>
      </c>
      <c r="C80" s="191">
        <v>34</v>
      </c>
      <c r="D80" s="192" t="s">
        <v>457</v>
      </c>
      <c r="E80" s="190">
        <v>125</v>
      </c>
      <c r="F80" s="179">
        <f t="shared" si="5"/>
        <v>4250</v>
      </c>
      <c r="G80" s="192" t="s">
        <v>2519</v>
      </c>
      <c r="H80" s="171" t="s">
        <v>2676</v>
      </c>
      <c r="I80" s="173">
        <v>0</v>
      </c>
      <c r="J80" s="173">
        <v>0</v>
      </c>
      <c r="K80" s="174">
        <v>0</v>
      </c>
      <c r="L80" s="173">
        <v>0</v>
      </c>
      <c r="M80" s="175">
        <f t="shared" si="7"/>
        <v>31.25</v>
      </c>
      <c r="N80" s="173">
        <f t="shared" si="8"/>
        <v>31.25</v>
      </c>
      <c r="O80" s="173">
        <f t="shared" si="6"/>
        <v>1062.5</v>
      </c>
      <c r="P80" s="174">
        <f t="shared" si="9"/>
        <v>31.25</v>
      </c>
      <c r="Q80" s="177"/>
      <c r="R80" s="177"/>
      <c r="S80" s="177"/>
    </row>
    <row r="81" spans="1:19" ht="20.100000000000001" customHeight="1" x14ac:dyDescent="0.2">
      <c r="A81" s="189"/>
      <c r="B81" s="190" t="s">
        <v>597</v>
      </c>
      <c r="C81" s="191">
        <v>650</v>
      </c>
      <c r="D81" s="192" t="s">
        <v>466</v>
      </c>
      <c r="E81" s="190">
        <v>1250</v>
      </c>
      <c r="F81" s="179">
        <f t="shared" si="5"/>
        <v>812500</v>
      </c>
      <c r="G81" s="192" t="s">
        <v>2519</v>
      </c>
      <c r="H81" s="171" t="s">
        <v>2676</v>
      </c>
      <c r="I81" s="173">
        <v>0</v>
      </c>
      <c r="J81" s="173">
        <v>0</v>
      </c>
      <c r="K81" s="174">
        <v>0</v>
      </c>
      <c r="L81" s="173">
        <v>0</v>
      </c>
      <c r="M81" s="175">
        <f t="shared" si="7"/>
        <v>312.5</v>
      </c>
      <c r="N81" s="173">
        <f t="shared" si="8"/>
        <v>312.5</v>
      </c>
      <c r="O81" s="173">
        <f t="shared" si="6"/>
        <v>203125</v>
      </c>
      <c r="P81" s="174">
        <f t="shared" si="9"/>
        <v>312.5</v>
      </c>
    </row>
    <row r="82" spans="1:19" ht="20.100000000000001" customHeight="1" x14ac:dyDescent="0.2">
      <c r="A82" s="189"/>
      <c r="B82" s="190" t="s">
        <v>598</v>
      </c>
      <c r="C82" s="191">
        <v>650</v>
      </c>
      <c r="D82" s="192" t="s">
        <v>466</v>
      </c>
      <c r="E82" s="190">
        <v>750</v>
      </c>
      <c r="F82" s="179">
        <f t="shared" si="5"/>
        <v>487500</v>
      </c>
      <c r="G82" s="192" t="s">
        <v>2519</v>
      </c>
      <c r="H82" s="171" t="s">
        <v>2676</v>
      </c>
      <c r="I82" s="173">
        <v>0</v>
      </c>
      <c r="J82" s="173">
        <v>0</v>
      </c>
      <c r="K82" s="174">
        <v>0</v>
      </c>
      <c r="L82" s="173">
        <v>0</v>
      </c>
      <c r="M82" s="175">
        <f t="shared" si="7"/>
        <v>187.5</v>
      </c>
      <c r="N82" s="173">
        <f t="shared" si="8"/>
        <v>187.5</v>
      </c>
      <c r="O82" s="173">
        <f t="shared" si="6"/>
        <v>121875</v>
      </c>
      <c r="P82" s="174">
        <f t="shared" si="9"/>
        <v>187.5</v>
      </c>
    </row>
    <row r="83" spans="1:19" ht="20.100000000000001" customHeight="1" x14ac:dyDescent="0.2">
      <c r="A83" s="189" t="s">
        <v>599</v>
      </c>
      <c r="B83" s="195" t="s">
        <v>600</v>
      </c>
      <c r="C83" s="191">
        <v>40</v>
      </c>
      <c r="D83" s="192" t="s">
        <v>496</v>
      </c>
      <c r="E83" s="190">
        <v>13365</v>
      </c>
      <c r="F83" s="179">
        <f t="shared" si="5"/>
        <v>534600</v>
      </c>
      <c r="G83" s="192" t="s">
        <v>2519</v>
      </c>
      <c r="H83" s="171" t="s">
        <v>2676</v>
      </c>
      <c r="I83" s="173">
        <v>0</v>
      </c>
      <c r="J83" s="173">
        <v>0</v>
      </c>
      <c r="K83" s="174">
        <v>0</v>
      </c>
      <c r="L83" s="173">
        <v>0</v>
      </c>
      <c r="M83" s="175">
        <f t="shared" si="7"/>
        <v>3341.25</v>
      </c>
      <c r="N83" s="173">
        <f t="shared" si="8"/>
        <v>3341.25</v>
      </c>
      <c r="O83" s="173">
        <f t="shared" si="6"/>
        <v>133650</v>
      </c>
      <c r="P83" s="174">
        <f t="shared" si="9"/>
        <v>3341.25</v>
      </c>
    </row>
    <row r="84" spans="1:19" ht="20.100000000000001" customHeight="1" x14ac:dyDescent="0.2">
      <c r="A84" s="189" t="s">
        <v>601</v>
      </c>
      <c r="B84" s="195" t="s">
        <v>602</v>
      </c>
      <c r="C84" s="191">
        <v>35</v>
      </c>
      <c r="D84" s="192" t="s">
        <v>496</v>
      </c>
      <c r="E84" s="190">
        <v>12930</v>
      </c>
      <c r="F84" s="179">
        <f t="shared" si="5"/>
        <v>452550</v>
      </c>
      <c r="G84" s="192" t="s">
        <v>2519</v>
      </c>
      <c r="H84" s="171" t="s">
        <v>2676</v>
      </c>
      <c r="I84" s="173">
        <v>0</v>
      </c>
      <c r="J84" s="173">
        <v>0</v>
      </c>
      <c r="K84" s="174">
        <v>0</v>
      </c>
      <c r="L84" s="173">
        <v>0</v>
      </c>
      <c r="M84" s="175">
        <f t="shared" si="7"/>
        <v>3232.5</v>
      </c>
      <c r="N84" s="173">
        <f t="shared" si="8"/>
        <v>3232.5</v>
      </c>
      <c r="O84" s="173">
        <f t="shared" si="6"/>
        <v>113137.5</v>
      </c>
      <c r="P84" s="174">
        <f t="shared" si="9"/>
        <v>3232.5</v>
      </c>
    </row>
    <row r="85" spans="1:19" ht="20.100000000000001" customHeight="1" x14ac:dyDescent="0.2">
      <c r="A85" s="189"/>
      <c r="B85" s="195" t="s">
        <v>603</v>
      </c>
      <c r="C85" s="191">
        <v>85</v>
      </c>
      <c r="D85" s="192" t="s">
        <v>604</v>
      </c>
      <c r="E85" s="190">
        <v>3700</v>
      </c>
      <c r="F85" s="179">
        <f t="shared" si="5"/>
        <v>314500</v>
      </c>
      <c r="G85" s="192" t="s">
        <v>2519</v>
      </c>
      <c r="H85" s="171" t="s">
        <v>2676</v>
      </c>
      <c r="I85" s="173">
        <v>0</v>
      </c>
      <c r="J85" s="173">
        <v>0</v>
      </c>
      <c r="K85" s="174">
        <v>0</v>
      </c>
      <c r="L85" s="173">
        <v>0</v>
      </c>
      <c r="M85" s="175">
        <f t="shared" si="7"/>
        <v>925</v>
      </c>
      <c r="N85" s="173">
        <f t="shared" si="8"/>
        <v>925</v>
      </c>
      <c r="O85" s="173">
        <f t="shared" si="6"/>
        <v>78625</v>
      </c>
      <c r="P85" s="174">
        <f t="shared" si="9"/>
        <v>925</v>
      </c>
    </row>
    <row r="86" spans="1:19" ht="26.25" customHeight="1" x14ac:dyDescent="0.2">
      <c r="A86" s="189"/>
      <c r="B86" s="195" t="s">
        <v>605</v>
      </c>
      <c r="C86" s="191">
        <v>2500</v>
      </c>
      <c r="D86" s="192" t="s">
        <v>466</v>
      </c>
      <c r="E86" s="190">
        <v>125</v>
      </c>
      <c r="F86" s="179">
        <f t="shared" si="5"/>
        <v>312500</v>
      </c>
      <c r="G86" s="192" t="s">
        <v>2519</v>
      </c>
      <c r="H86" s="171" t="s">
        <v>2676</v>
      </c>
      <c r="I86" s="173">
        <v>0</v>
      </c>
      <c r="J86" s="173">
        <v>0</v>
      </c>
      <c r="K86" s="174">
        <v>0</v>
      </c>
      <c r="L86" s="173">
        <v>0</v>
      </c>
      <c r="M86" s="175">
        <f t="shared" si="7"/>
        <v>31.25</v>
      </c>
      <c r="N86" s="173">
        <f t="shared" si="8"/>
        <v>31.25</v>
      </c>
      <c r="O86" s="173">
        <f t="shared" si="6"/>
        <v>78125</v>
      </c>
      <c r="P86" s="174">
        <f t="shared" si="9"/>
        <v>31.25</v>
      </c>
    </row>
    <row r="87" spans="1:19" ht="20.100000000000001" customHeight="1" x14ac:dyDescent="0.2">
      <c r="A87" s="189" t="s">
        <v>606</v>
      </c>
      <c r="B87" s="190" t="s">
        <v>607</v>
      </c>
      <c r="C87" s="191">
        <v>35</v>
      </c>
      <c r="D87" s="192" t="s">
        <v>457</v>
      </c>
      <c r="E87" s="190">
        <v>2235</v>
      </c>
      <c r="F87" s="179">
        <f t="shared" si="5"/>
        <v>78225</v>
      </c>
      <c r="G87" s="192" t="s">
        <v>2519</v>
      </c>
      <c r="H87" s="171" t="s">
        <v>2676</v>
      </c>
      <c r="I87" s="173">
        <v>0</v>
      </c>
      <c r="J87" s="173">
        <v>0</v>
      </c>
      <c r="K87" s="174">
        <v>0</v>
      </c>
      <c r="L87" s="173">
        <v>0</v>
      </c>
      <c r="M87" s="175">
        <f t="shared" si="7"/>
        <v>558.75</v>
      </c>
      <c r="N87" s="173">
        <f t="shared" si="8"/>
        <v>558.75</v>
      </c>
      <c r="O87" s="173">
        <f t="shared" si="6"/>
        <v>19556.25</v>
      </c>
      <c r="P87" s="174">
        <f t="shared" si="9"/>
        <v>558.75</v>
      </c>
    </row>
    <row r="88" spans="1:19" ht="20.100000000000001" customHeight="1" x14ac:dyDescent="0.2">
      <c r="A88" s="189"/>
      <c r="B88" s="190" t="s">
        <v>608</v>
      </c>
      <c r="C88" s="191">
        <v>50</v>
      </c>
      <c r="D88" s="192" t="s">
        <v>609</v>
      </c>
      <c r="E88" s="190">
        <v>900</v>
      </c>
      <c r="F88" s="179">
        <f t="shared" si="5"/>
        <v>45000</v>
      </c>
      <c r="G88" s="192" t="s">
        <v>2519</v>
      </c>
      <c r="H88" s="171" t="s">
        <v>2676</v>
      </c>
      <c r="I88" s="173">
        <v>0</v>
      </c>
      <c r="J88" s="173">
        <v>0</v>
      </c>
      <c r="K88" s="174">
        <v>0</v>
      </c>
      <c r="L88" s="173">
        <v>0</v>
      </c>
      <c r="M88" s="175">
        <f t="shared" si="7"/>
        <v>225</v>
      </c>
      <c r="N88" s="173">
        <f t="shared" si="8"/>
        <v>225</v>
      </c>
      <c r="O88" s="173">
        <f t="shared" si="6"/>
        <v>11250</v>
      </c>
      <c r="P88" s="174">
        <f t="shared" si="9"/>
        <v>225</v>
      </c>
    </row>
    <row r="89" spans="1:19" ht="20.100000000000001" customHeight="1" x14ac:dyDescent="0.2">
      <c r="A89" s="189"/>
      <c r="B89" s="190" t="s">
        <v>610</v>
      </c>
      <c r="C89" s="191">
        <v>1290</v>
      </c>
      <c r="D89" s="192" t="s">
        <v>611</v>
      </c>
      <c r="E89" s="190">
        <v>350</v>
      </c>
      <c r="F89" s="179">
        <f t="shared" si="5"/>
        <v>451500</v>
      </c>
      <c r="G89" s="192" t="s">
        <v>2519</v>
      </c>
      <c r="H89" s="171" t="s">
        <v>2676</v>
      </c>
      <c r="I89" s="173">
        <v>0</v>
      </c>
      <c r="J89" s="173">
        <v>0</v>
      </c>
      <c r="K89" s="174">
        <v>0</v>
      </c>
      <c r="L89" s="173">
        <v>0</v>
      </c>
      <c r="M89" s="175">
        <f t="shared" si="7"/>
        <v>87.5</v>
      </c>
      <c r="N89" s="173">
        <f t="shared" si="8"/>
        <v>87.5</v>
      </c>
      <c r="O89" s="173">
        <f t="shared" si="6"/>
        <v>112875</v>
      </c>
      <c r="P89" s="174">
        <f t="shared" si="9"/>
        <v>87.5</v>
      </c>
    </row>
    <row r="90" spans="1:19" ht="20.100000000000001" customHeight="1" x14ac:dyDescent="0.2">
      <c r="A90" s="189"/>
      <c r="B90" s="190" t="s">
        <v>612</v>
      </c>
      <c r="C90" s="191">
        <v>490</v>
      </c>
      <c r="D90" s="192" t="s">
        <v>613</v>
      </c>
      <c r="E90" s="190">
        <v>1865</v>
      </c>
      <c r="F90" s="179">
        <f t="shared" si="5"/>
        <v>913850</v>
      </c>
      <c r="G90" s="192" t="s">
        <v>2519</v>
      </c>
      <c r="H90" s="171" t="s">
        <v>2676</v>
      </c>
      <c r="I90" s="173">
        <v>0</v>
      </c>
      <c r="J90" s="173">
        <v>0</v>
      </c>
      <c r="K90" s="174">
        <v>0</v>
      </c>
      <c r="L90" s="173">
        <v>0</v>
      </c>
      <c r="M90" s="175">
        <f t="shared" si="7"/>
        <v>466.25</v>
      </c>
      <c r="N90" s="173">
        <f t="shared" si="8"/>
        <v>466.25</v>
      </c>
      <c r="O90" s="173">
        <f t="shared" si="6"/>
        <v>228462.5</v>
      </c>
      <c r="P90" s="174">
        <f t="shared" si="9"/>
        <v>466.25</v>
      </c>
    </row>
    <row r="91" spans="1:19" ht="20.100000000000001" customHeight="1" x14ac:dyDescent="0.2">
      <c r="A91" s="189"/>
      <c r="B91" s="190" t="s">
        <v>614</v>
      </c>
      <c r="C91" s="191">
        <v>6</v>
      </c>
      <c r="D91" s="192" t="s">
        <v>466</v>
      </c>
      <c r="E91" s="190">
        <v>6000</v>
      </c>
      <c r="F91" s="179">
        <f t="shared" si="5"/>
        <v>36000</v>
      </c>
      <c r="G91" s="192" t="s">
        <v>2519</v>
      </c>
      <c r="H91" s="171" t="s">
        <v>2676</v>
      </c>
      <c r="I91" s="173">
        <v>0</v>
      </c>
      <c r="J91" s="173">
        <v>0</v>
      </c>
      <c r="K91" s="174">
        <v>0</v>
      </c>
      <c r="L91" s="173">
        <v>0</v>
      </c>
      <c r="M91" s="175">
        <f t="shared" si="7"/>
        <v>1500</v>
      </c>
      <c r="N91" s="173">
        <f t="shared" si="8"/>
        <v>1500</v>
      </c>
      <c r="O91" s="173">
        <f t="shared" si="6"/>
        <v>9000</v>
      </c>
      <c r="P91" s="174">
        <f t="shared" si="9"/>
        <v>1500</v>
      </c>
    </row>
    <row r="92" spans="1:19" ht="20.100000000000001" customHeight="1" x14ac:dyDescent="0.2">
      <c r="A92" s="189"/>
      <c r="B92" s="190" t="s">
        <v>615</v>
      </c>
      <c r="C92" s="191">
        <v>102</v>
      </c>
      <c r="D92" s="192" t="s">
        <v>591</v>
      </c>
      <c r="E92" s="190">
        <v>1235</v>
      </c>
      <c r="F92" s="179">
        <f t="shared" si="5"/>
        <v>125970</v>
      </c>
      <c r="G92" s="192" t="s">
        <v>2519</v>
      </c>
      <c r="H92" s="171" t="s">
        <v>2676</v>
      </c>
      <c r="I92" s="173">
        <v>0</v>
      </c>
      <c r="J92" s="173">
        <v>0</v>
      </c>
      <c r="K92" s="174">
        <v>0</v>
      </c>
      <c r="L92" s="173">
        <v>0</v>
      </c>
      <c r="M92" s="175">
        <f t="shared" si="7"/>
        <v>308.75</v>
      </c>
      <c r="N92" s="173">
        <f t="shared" si="8"/>
        <v>308.75</v>
      </c>
      <c r="O92" s="173">
        <f t="shared" si="6"/>
        <v>31492.5</v>
      </c>
      <c r="P92" s="174">
        <f t="shared" si="9"/>
        <v>308.75</v>
      </c>
    </row>
    <row r="93" spans="1:19" ht="20.100000000000001" customHeight="1" x14ac:dyDescent="0.2">
      <c r="A93" s="189" t="s">
        <v>616</v>
      </c>
      <c r="B93" s="190" t="s">
        <v>617</v>
      </c>
      <c r="C93" s="191">
        <v>1275</v>
      </c>
      <c r="D93" s="192" t="s">
        <v>484</v>
      </c>
      <c r="E93" s="190">
        <v>1700</v>
      </c>
      <c r="F93" s="179">
        <f t="shared" si="5"/>
        <v>2167500</v>
      </c>
      <c r="G93" s="192" t="s">
        <v>2519</v>
      </c>
      <c r="H93" s="171" t="s">
        <v>2676</v>
      </c>
      <c r="I93" s="173">
        <v>0</v>
      </c>
      <c r="J93" s="173">
        <v>0</v>
      </c>
      <c r="K93" s="174">
        <v>0</v>
      </c>
      <c r="L93" s="173">
        <v>0</v>
      </c>
      <c r="M93" s="175">
        <f t="shared" si="7"/>
        <v>425</v>
      </c>
      <c r="N93" s="173">
        <f t="shared" si="8"/>
        <v>425</v>
      </c>
      <c r="O93" s="173">
        <f t="shared" si="6"/>
        <v>541875</v>
      </c>
      <c r="P93" s="174">
        <f t="shared" si="9"/>
        <v>425</v>
      </c>
    </row>
    <row r="94" spans="1:19" ht="20.100000000000001" customHeight="1" x14ac:dyDescent="0.2">
      <c r="A94" s="189" t="s">
        <v>618</v>
      </c>
      <c r="B94" s="190" t="s">
        <v>619</v>
      </c>
      <c r="C94" s="191">
        <v>300</v>
      </c>
      <c r="D94" s="192" t="s">
        <v>620</v>
      </c>
      <c r="E94" s="190">
        <v>980</v>
      </c>
      <c r="F94" s="179">
        <f t="shared" si="5"/>
        <v>294000</v>
      </c>
      <c r="G94" s="192" t="s">
        <v>2519</v>
      </c>
      <c r="H94" s="171" t="s">
        <v>2676</v>
      </c>
      <c r="I94" s="173">
        <v>0</v>
      </c>
      <c r="J94" s="173">
        <v>0</v>
      </c>
      <c r="K94" s="174">
        <v>0</v>
      </c>
      <c r="L94" s="173">
        <v>0</v>
      </c>
      <c r="M94" s="175">
        <f t="shared" si="7"/>
        <v>245</v>
      </c>
      <c r="N94" s="173">
        <f t="shared" si="8"/>
        <v>245</v>
      </c>
      <c r="O94" s="173">
        <f t="shared" si="6"/>
        <v>73500</v>
      </c>
      <c r="P94" s="174">
        <f t="shared" si="9"/>
        <v>245</v>
      </c>
    </row>
    <row r="95" spans="1:19" ht="20.100000000000001" customHeight="1" x14ac:dyDescent="0.2">
      <c r="A95" s="189" t="s">
        <v>621</v>
      </c>
      <c r="B95" s="190" t="s">
        <v>622</v>
      </c>
      <c r="C95" s="191">
        <v>50</v>
      </c>
      <c r="D95" s="192" t="s">
        <v>496</v>
      </c>
      <c r="E95" s="190">
        <v>22425</v>
      </c>
      <c r="F95" s="179">
        <f t="shared" si="5"/>
        <v>1121250</v>
      </c>
      <c r="G95" s="192" t="s">
        <v>2519</v>
      </c>
      <c r="H95" s="171" t="s">
        <v>2676</v>
      </c>
      <c r="I95" s="173">
        <v>0</v>
      </c>
      <c r="J95" s="173">
        <v>0</v>
      </c>
      <c r="K95" s="174">
        <v>0</v>
      </c>
      <c r="L95" s="173">
        <v>0</v>
      </c>
      <c r="M95" s="175">
        <f t="shared" si="7"/>
        <v>5606.25</v>
      </c>
      <c r="N95" s="173">
        <f t="shared" si="8"/>
        <v>5606.25</v>
      </c>
      <c r="O95" s="173">
        <f t="shared" si="6"/>
        <v>280312.5</v>
      </c>
      <c r="P95" s="174">
        <f t="shared" si="9"/>
        <v>5606.25</v>
      </c>
    </row>
    <row r="96" spans="1:19" ht="20.100000000000001" customHeight="1" x14ac:dyDescent="0.2">
      <c r="A96" s="189" t="s">
        <v>623</v>
      </c>
      <c r="B96" s="190" t="s">
        <v>624</v>
      </c>
      <c r="C96" s="191">
        <v>2596</v>
      </c>
      <c r="D96" s="192" t="s">
        <v>490</v>
      </c>
      <c r="E96" s="190">
        <v>1125</v>
      </c>
      <c r="F96" s="179">
        <f t="shared" si="5"/>
        <v>2920500</v>
      </c>
      <c r="G96" s="192" t="s">
        <v>2519</v>
      </c>
      <c r="H96" s="171" t="s">
        <v>2676</v>
      </c>
      <c r="I96" s="173">
        <v>0</v>
      </c>
      <c r="J96" s="173">
        <v>0</v>
      </c>
      <c r="K96" s="174">
        <v>0</v>
      </c>
      <c r="L96" s="173">
        <v>0</v>
      </c>
      <c r="M96" s="175">
        <f t="shared" si="7"/>
        <v>281.25</v>
      </c>
      <c r="N96" s="173">
        <f t="shared" si="8"/>
        <v>281.25</v>
      </c>
      <c r="O96" s="173">
        <f t="shared" si="6"/>
        <v>730125</v>
      </c>
      <c r="P96" s="174">
        <f t="shared" si="9"/>
        <v>281.25</v>
      </c>
      <c r="Q96" s="196"/>
      <c r="R96" s="196"/>
      <c r="S96" s="196"/>
    </row>
    <row r="97" spans="1:20" ht="30.75" customHeight="1" x14ac:dyDescent="0.2">
      <c r="A97" s="189" t="s">
        <v>625</v>
      </c>
      <c r="B97" s="190" t="s">
        <v>626</v>
      </c>
      <c r="C97" s="191">
        <v>135</v>
      </c>
      <c r="D97" s="192" t="s">
        <v>466</v>
      </c>
      <c r="E97" s="190">
        <v>375</v>
      </c>
      <c r="F97" s="179">
        <f t="shared" si="5"/>
        <v>50625</v>
      </c>
      <c r="G97" s="192" t="s">
        <v>2519</v>
      </c>
      <c r="H97" s="171" t="s">
        <v>2676</v>
      </c>
      <c r="I97" s="173">
        <v>0</v>
      </c>
      <c r="J97" s="173">
        <v>0</v>
      </c>
      <c r="K97" s="174">
        <v>0</v>
      </c>
      <c r="L97" s="173">
        <v>0</v>
      </c>
      <c r="M97" s="175">
        <f t="shared" si="7"/>
        <v>93.75</v>
      </c>
      <c r="N97" s="173">
        <f t="shared" si="8"/>
        <v>93.75</v>
      </c>
      <c r="O97" s="173">
        <f t="shared" si="6"/>
        <v>12656.25</v>
      </c>
      <c r="P97" s="174">
        <f t="shared" si="9"/>
        <v>93.75</v>
      </c>
      <c r="R97" s="196"/>
      <c r="S97" s="196"/>
    </row>
    <row r="98" spans="1:20" ht="29.25" customHeight="1" x14ac:dyDescent="0.2">
      <c r="A98" s="189" t="s">
        <v>627</v>
      </c>
      <c r="B98" s="190" t="s">
        <v>628</v>
      </c>
      <c r="C98" s="191">
        <v>59</v>
      </c>
      <c r="D98" s="192" t="s">
        <v>466</v>
      </c>
      <c r="E98" s="190">
        <v>300</v>
      </c>
      <c r="F98" s="179">
        <f t="shared" si="5"/>
        <v>17700</v>
      </c>
      <c r="G98" s="192" t="s">
        <v>2519</v>
      </c>
      <c r="H98" s="171" t="s">
        <v>2676</v>
      </c>
      <c r="I98" s="173">
        <v>0</v>
      </c>
      <c r="J98" s="173">
        <v>0</v>
      </c>
      <c r="K98" s="174">
        <v>0</v>
      </c>
      <c r="L98" s="173">
        <v>0</v>
      </c>
      <c r="M98" s="175">
        <f t="shared" si="7"/>
        <v>75</v>
      </c>
      <c r="N98" s="173">
        <f t="shared" si="8"/>
        <v>75</v>
      </c>
      <c r="O98" s="173">
        <f t="shared" si="6"/>
        <v>4425</v>
      </c>
      <c r="P98" s="174">
        <f t="shared" si="9"/>
        <v>75</v>
      </c>
      <c r="Q98" s="196"/>
      <c r="R98" s="196"/>
      <c r="S98" s="196"/>
    </row>
    <row r="99" spans="1:20" ht="20.100000000000001" customHeight="1" x14ac:dyDescent="0.2">
      <c r="A99" s="189" t="s">
        <v>629</v>
      </c>
      <c r="B99" s="190" t="s">
        <v>630</v>
      </c>
      <c r="C99" s="191">
        <v>75</v>
      </c>
      <c r="D99" s="192" t="s">
        <v>631</v>
      </c>
      <c r="E99" s="190">
        <v>300</v>
      </c>
      <c r="F99" s="179">
        <f t="shared" si="5"/>
        <v>22500</v>
      </c>
      <c r="G99" s="192" t="s">
        <v>2519</v>
      </c>
      <c r="H99" s="171" t="s">
        <v>2676</v>
      </c>
      <c r="I99" s="173">
        <v>0</v>
      </c>
      <c r="J99" s="173">
        <v>0</v>
      </c>
      <c r="K99" s="174">
        <v>0</v>
      </c>
      <c r="L99" s="173">
        <v>0</v>
      </c>
      <c r="M99" s="175">
        <f t="shared" si="7"/>
        <v>75</v>
      </c>
      <c r="N99" s="173">
        <f t="shared" si="8"/>
        <v>75</v>
      </c>
      <c r="O99" s="173">
        <f t="shared" si="6"/>
        <v>5625</v>
      </c>
      <c r="P99" s="174">
        <f t="shared" si="9"/>
        <v>75</v>
      </c>
      <c r="Q99" s="196"/>
      <c r="R99" s="196"/>
      <c r="S99" s="196"/>
    </row>
    <row r="100" spans="1:20" ht="20.100000000000001" customHeight="1" x14ac:dyDescent="0.2">
      <c r="A100" s="189" t="s">
        <v>632</v>
      </c>
      <c r="B100" s="190" t="s">
        <v>633</v>
      </c>
      <c r="C100" s="191">
        <v>161</v>
      </c>
      <c r="D100" s="192" t="s">
        <v>466</v>
      </c>
      <c r="E100" s="190">
        <v>300</v>
      </c>
      <c r="F100" s="179">
        <f t="shared" si="5"/>
        <v>48300</v>
      </c>
      <c r="G100" s="192" t="s">
        <v>2519</v>
      </c>
      <c r="H100" s="171" t="s">
        <v>2676</v>
      </c>
      <c r="I100" s="173">
        <v>0</v>
      </c>
      <c r="J100" s="173">
        <v>0</v>
      </c>
      <c r="K100" s="174">
        <v>0</v>
      </c>
      <c r="L100" s="173">
        <v>0</v>
      </c>
      <c r="M100" s="175">
        <f t="shared" si="7"/>
        <v>75</v>
      </c>
      <c r="N100" s="173">
        <f t="shared" si="8"/>
        <v>75</v>
      </c>
      <c r="O100" s="173">
        <f t="shared" si="6"/>
        <v>12075</v>
      </c>
      <c r="P100" s="174">
        <f t="shared" si="9"/>
        <v>75</v>
      </c>
    </row>
    <row r="101" spans="1:20" ht="20.100000000000001" customHeight="1" x14ac:dyDescent="0.2">
      <c r="A101" s="189" t="s">
        <v>634</v>
      </c>
      <c r="B101" s="190" t="s">
        <v>635</v>
      </c>
      <c r="C101" s="191">
        <v>40</v>
      </c>
      <c r="D101" s="192" t="s">
        <v>466</v>
      </c>
      <c r="E101" s="190">
        <v>75</v>
      </c>
      <c r="F101" s="179">
        <f t="shared" si="5"/>
        <v>3000</v>
      </c>
      <c r="G101" s="192" t="s">
        <v>2519</v>
      </c>
      <c r="H101" s="171" t="s">
        <v>2676</v>
      </c>
      <c r="I101" s="173">
        <v>0</v>
      </c>
      <c r="J101" s="173">
        <v>0</v>
      </c>
      <c r="K101" s="174">
        <v>0</v>
      </c>
      <c r="L101" s="173">
        <v>0</v>
      </c>
      <c r="M101" s="175">
        <f t="shared" si="7"/>
        <v>18.75</v>
      </c>
      <c r="N101" s="173">
        <f t="shared" si="8"/>
        <v>18.75</v>
      </c>
      <c r="O101" s="173">
        <f t="shared" si="6"/>
        <v>750</v>
      </c>
      <c r="P101" s="174">
        <f t="shared" si="9"/>
        <v>18.75</v>
      </c>
    </row>
    <row r="102" spans="1:20" s="199" customFormat="1" ht="21.75" customHeight="1" x14ac:dyDescent="0.2">
      <c r="A102" s="189" t="s">
        <v>636</v>
      </c>
      <c r="B102" s="190" t="s">
        <v>637</v>
      </c>
      <c r="C102" s="191">
        <v>135</v>
      </c>
      <c r="D102" s="192" t="s">
        <v>466</v>
      </c>
      <c r="E102" s="190">
        <v>25</v>
      </c>
      <c r="F102" s="179">
        <f t="shared" si="5"/>
        <v>3375</v>
      </c>
      <c r="G102" s="192" t="s">
        <v>2519</v>
      </c>
      <c r="H102" s="171" t="s">
        <v>2676</v>
      </c>
      <c r="I102" s="173">
        <v>0</v>
      </c>
      <c r="J102" s="173">
        <v>0</v>
      </c>
      <c r="K102" s="174">
        <v>0</v>
      </c>
      <c r="L102" s="173">
        <v>0</v>
      </c>
      <c r="M102" s="175">
        <f t="shared" si="7"/>
        <v>6.25</v>
      </c>
      <c r="N102" s="173">
        <f t="shared" si="8"/>
        <v>6.25</v>
      </c>
      <c r="O102" s="173">
        <f t="shared" si="6"/>
        <v>843.75</v>
      </c>
      <c r="P102" s="174">
        <f t="shared" si="9"/>
        <v>6.25</v>
      </c>
      <c r="Q102" s="197"/>
      <c r="R102" s="197"/>
      <c r="S102" s="197"/>
      <c r="T102" s="198"/>
    </row>
    <row r="103" spans="1:20" s="199" customFormat="1" ht="24" customHeight="1" x14ac:dyDescent="0.2">
      <c r="A103" s="189" t="s">
        <v>638</v>
      </c>
      <c r="B103" s="190" t="s">
        <v>639</v>
      </c>
      <c r="C103" s="191">
        <v>40</v>
      </c>
      <c r="D103" s="192" t="s">
        <v>466</v>
      </c>
      <c r="E103" s="190">
        <v>25</v>
      </c>
      <c r="F103" s="179">
        <f t="shared" si="5"/>
        <v>1000</v>
      </c>
      <c r="G103" s="192" t="s">
        <v>2519</v>
      </c>
      <c r="H103" s="171" t="s">
        <v>2676</v>
      </c>
      <c r="I103" s="173">
        <v>0</v>
      </c>
      <c r="J103" s="173">
        <v>0</v>
      </c>
      <c r="K103" s="174">
        <v>0</v>
      </c>
      <c r="L103" s="173">
        <v>0</v>
      </c>
      <c r="M103" s="175">
        <f t="shared" si="7"/>
        <v>6.25</v>
      </c>
      <c r="N103" s="173">
        <f t="shared" si="8"/>
        <v>6.25</v>
      </c>
      <c r="O103" s="173">
        <f t="shared" si="6"/>
        <v>250</v>
      </c>
      <c r="P103" s="174">
        <f t="shared" si="9"/>
        <v>6.25</v>
      </c>
      <c r="Q103" s="197"/>
      <c r="R103" s="197"/>
      <c r="S103" s="197"/>
      <c r="T103" s="198"/>
    </row>
    <row r="104" spans="1:20" s="199" customFormat="1" ht="22.5" customHeight="1" x14ac:dyDescent="0.2">
      <c r="A104" s="189" t="s">
        <v>640</v>
      </c>
      <c r="B104" s="190" t="s">
        <v>641</v>
      </c>
      <c r="C104" s="191">
        <v>40</v>
      </c>
      <c r="D104" s="192" t="s">
        <v>466</v>
      </c>
      <c r="E104" s="190">
        <v>225</v>
      </c>
      <c r="F104" s="179">
        <f t="shared" si="5"/>
        <v>9000</v>
      </c>
      <c r="G104" s="192" t="s">
        <v>2519</v>
      </c>
      <c r="H104" s="171" t="s">
        <v>2676</v>
      </c>
      <c r="I104" s="173">
        <v>0</v>
      </c>
      <c r="J104" s="173">
        <v>0</v>
      </c>
      <c r="K104" s="174">
        <v>0</v>
      </c>
      <c r="L104" s="173">
        <v>0</v>
      </c>
      <c r="M104" s="175">
        <f t="shared" si="7"/>
        <v>56.25</v>
      </c>
      <c r="N104" s="173">
        <f t="shared" si="8"/>
        <v>56.25</v>
      </c>
      <c r="O104" s="173">
        <f t="shared" si="6"/>
        <v>2250</v>
      </c>
      <c r="P104" s="174">
        <f t="shared" si="9"/>
        <v>56.25</v>
      </c>
      <c r="Q104" s="197"/>
      <c r="R104" s="197"/>
      <c r="S104" s="197"/>
      <c r="T104" s="198"/>
    </row>
    <row r="105" spans="1:20" s="199" customFormat="1" ht="25.5" customHeight="1" x14ac:dyDescent="0.2">
      <c r="A105" s="189" t="s">
        <v>211</v>
      </c>
      <c r="B105" s="190" t="s">
        <v>642</v>
      </c>
      <c r="C105" s="191">
        <v>480</v>
      </c>
      <c r="D105" s="192" t="s">
        <v>466</v>
      </c>
      <c r="E105" s="190">
        <v>75</v>
      </c>
      <c r="F105" s="179">
        <f t="shared" si="5"/>
        <v>36000</v>
      </c>
      <c r="G105" s="192" t="s">
        <v>2519</v>
      </c>
      <c r="H105" s="171" t="s">
        <v>2676</v>
      </c>
      <c r="I105" s="173">
        <v>0</v>
      </c>
      <c r="J105" s="173">
        <v>0</v>
      </c>
      <c r="K105" s="174">
        <v>0</v>
      </c>
      <c r="L105" s="173">
        <v>0</v>
      </c>
      <c r="M105" s="175">
        <f t="shared" si="7"/>
        <v>18.75</v>
      </c>
      <c r="N105" s="173">
        <f t="shared" si="8"/>
        <v>18.75</v>
      </c>
      <c r="O105" s="173">
        <f t="shared" si="6"/>
        <v>9000</v>
      </c>
      <c r="P105" s="174">
        <f t="shared" si="9"/>
        <v>18.75</v>
      </c>
      <c r="Q105" s="197"/>
      <c r="R105" s="197"/>
      <c r="S105" s="197"/>
      <c r="T105" s="198"/>
    </row>
    <row r="106" spans="1:20" s="199" customFormat="1" ht="20.100000000000001" customHeight="1" x14ac:dyDescent="0.2">
      <c r="A106" s="189" t="s">
        <v>643</v>
      </c>
      <c r="B106" s="190" t="s">
        <v>644</v>
      </c>
      <c r="C106" s="191">
        <v>4200</v>
      </c>
      <c r="D106" s="192" t="s">
        <v>466</v>
      </c>
      <c r="E106" s="190">
        <v>5</v>
      </c>
      <c r="F106" s="179">
        <f t="shared" si="5"/>
        <v>21000</v>
      </c>
      <c r="G106" s="192" t="s">
        <v>2519</v>
      </c>
      <c r="H106" s="171" t="s">
        <v>2676</v>
      </c>
      <c r="I106" s="173">
        <v>0</v>
      </c>
      <c r="J106" s="173">
        <v>0</v>
      </c>
      <c r="K106" s="174">
        <v>0</v>
      </c>
      <c r="L106" s="173">
        <v>0</v>
      </c>
      <c r="M106" s="175">
        <f t="shared" si="7"/>
        <v>1.25</v>
      </c>
      <c r="N106" s="173">
        <f t="shared" si="8"/>
        <v>1.25</v>
      </c>
      <c r="O106" s="173">
        <f t="shared" si="6"/>
        <v>5250</v>
      </c>
      <c r="P106" s="174">
        <f t="shared" si="9"/>
        <v>1.25</v>
      </c>
      <c r="T106" s="198"/>
    </row>
    <row r="107" spans="1:20" ht="27" customHeight="1" x14ac:dyDescent="0.2">
      <c r="A107" s="189" t="s">
        <v>645</v>
      </c>
      <c r="B107" s="190" t="s">
        <v>646</v>
      </c>
      <c r="C107" s="191">
        <v>5500</v>
      </c>
      <c r="D107" s="192" t="s">
        <v>647</v>
      </c>
      <c r="E107" s="190">
        <v>25</v>
      </c>
      <c r="F107" s="179">
        <f t="shared" si="5"/>
        <v>137500</v>
      </c>
      <c r="G107" s="192" t="s">
        <v>2519</v>
      </c>
      <c r="H107" s="171" t="s">
        <v>2676</v>
      </c>
      <c r="I107" s="173">
        <v>0</v>
      </c>
      <c r="J107" s="173">
        <v>0</v>
      </c>
      <c r="K107" s="174">
        <v>0</v>
      </c>
      <c r="L107" s="173">
        <v>0</v>
      </c>
      <c r="M107" s="175">
        <f t="shared" si="7"/>
        <v>6.25</v>
      </c>
      <c r="N107" s="173">
        <f t="shared" si="8"/>
        <v>6.25</v>
      </c>
      <c r="O107" s="173">
        <f t="shared" si="6"/>
        <v>34375</v>
      </c>
      <c r="P107" s="174">
        <f t="shared" si="9"/>
        <v>6.25</v>
      </c>
      <c r="Q107" s="200">
        <v>1000000</v>
      </c>
    </row>
    <row r="108" spans="1:20" ht="20.100000000000001" customHeight="1" x14ac:dyDescent="0.2">
      <c r="A108" s="189" t="s">
        <v>648</v>
      </c>
      <c r="B108" s="190" t="s">
        <v>649</v>
      </c>
      <c r="C108" s="191">
        <v>13</v>
      </c>
      <c r="D108" s="192" t="s">
        <v>540</v>
      </c>
      <c r="E108" s="190">
        <v>1315</v>
      </c>
      <c r="F108" s="179">
        <f t="shared" si="5"/>
        <v>17095</v>
      </c>
      <c r="G108" s="192" t="s">
        <v>2519</v>
      </c>
      <c r="H108" s="171" t="s">
        <v>2676</v>
      </c>
      <c r="I108" s="173">
        <v>0</v>
      </c>
      <c r="J108" s="173">
        <v>0</v>
      </c>
      <c r="K108" s="174">
        <v>0</v>
      </c>
      <c r="L108" s="173">
        <v>0</v>
      </c>
      <c r="M108" s="175">
        <f t="shared" si="7"/>
        <v>328.75</v>
      </c>
      <c r="N108" s="173">
        <f t="shared" si="8"/>
        <v>328.75</v>
      </c>
      <c r="O108" s="173">
        <f t="shared" si="6"/>
        <v>4273.75</v>
      </c>
      <c r="P108" s="174">
        <f t="shared" si="9"/>
        <v>328.75</v>
      </c>
    </row>
    <row r="109" spans="1:20" s="202" customFormat="1" ht="28.5" customHeight="1" x14ac:dyDescent="0.2">
      <c r="A109" s="189" t="s">
        <v>650</v>
      </c>
      <c r="B109" s="190" t="s">
        <v>651</v>
      </c>
      <c r="C109" s="191">
        <v>13</v>
      </c>
      <c r="D109" s="192" t="s">
        <v>540</v>
      </c>
      <c r="E109" s="190">
        <v>3000</v>
      </c>
      <c r="F109" s="179">
        <f t="shared" si="5"/>
        <v>39000</v>
      </c>
      <c r="G109" s="192" t="s">
        <v>2519</v>
      </c>
      <c r="H109" s="171" t="s">
        <v>2676</v>
      </c>
      <c r="I109" s="173">
        <v>0</v>
      </c>
      <c r="J109" s="173">
        <v>0</v>
      </c>
      <c r="K109" s="174">
        <v>0</v>
      </c>
      <c r="L109" s="173">
        <v>0</v>
      </c>
      <c r="M109" s="175">
        <f t="shared" si="7"/>
        <v>750</v>
      </c>
      <c r="N109" s="173">
        <f t="shared" si="8"/>
        <v>750</v>
      </c>
      <c r="O109" s="173">
        <f t="shared" si="6"/>
        <v>9750</v>
      </c>
      <c r="P109" s="174">
        <f t="shared" si="9"/>
        <v>750</v>
      </c>
      <c r="Q109" s="201"/>
      <c r="R109" s="201"/>
      <c r="S109" s="201"/>
    </row>
    <row r="110" spans="1:20" ht="20.100000000000001" customHeight="1" x14ac:dyDescent="0.2">
      <c r="A110" s="189" t="s">
        <v>652</v>
      </c>
      <c r="B110" s="190" t="s">
        <v>653</v>
      </c>
      <c r="C110" s="191">
        <v>13</v>
      </c>
      <c r="D110" s="192" t="s">
        <v>466</v>
      </c>
      <c r="E110" s="190">
        <v>1840</v>
      </c>
      <c r="F110" s="179">
        <f t="shared" si="5"/>
        <v>23920</v>
      </c>
      <c r="G110" s="192" t="s">
        <v>2519</v>
      </c>
      <c r="H110" s="171" t="s">
        <v>2676</v>
      </c>
      <c r="I110" s="173">
        <v>0</v>
      </c>
      <c r="J110" s="173">
        <v>0</v>
      </c>
      <c r="K110" s="174">
        <v>0</v>
      </c>
      <c r="L110" s="173">
        <v>0</v>
      </c>
      <c r="M110" s="175">
        <f t="shared" si="7"/>
        <v>460</v>
      </c>
      <c r="N110" s="173">
        <f t="shared" si="8"/>
        <v>460</v>
      </c>
      <c r="O110" s="173">
        <f t="shared" si="6"/>
        <v>5980</v>
      </c>
      <c r="P110" s="174">
        <f t="shared" si="9"/>
        <v>460</v>
      </c>
    </row>
    <row r="111" spans="1:20" ht="20.100000000000001" customHeight="1" x14ac:dyDescent="0.2">
      <c r="A111" s="189" t="s">
        <v>654</v>
      </c>
      <c r="B111" s="190" t="s">
        <v>655</v>
      </c>
      <c r="C111" s="191">
        <v>13</v>
      </c>
      <c r="D111" s="192" t="s">
        <v>466</v>
      </c>
      <c r="E111" s="190">
        <v>500</v>
      </c>
      <c r="F111" s="179">
        <f t="shared" si="5"/>
        <v>6500</v>
      </c>
      <c r="G111" s="192" t="s">
        <v>2519</v>
      </c>
      <c r="H111" s="171" t="s">
        <v>2676</v>
      </c>
      <c r="I111" s="173">
        <v>0</v>
      </c>
      <c r="J111" s="173">
        <v>0</v>
      </c>
      <c r="K111" s="174">
        <v>0</v>
      </c>
      <c r="L111" s="173">
        <v>0</v>
      </c>
      <c r="M111" s="175">
        <f t="shared" si="7"/>
        <v>125</v>
      </c>
      <c r="N111" s="173">
        <f t="shared" si="8"/>
        <v>125</v>
      </c>
      <c r="O111" s="173">
        <f t="shared" si="6"/>
        <v>1625</v>
      </c>
      <c r="P111" s="174">
        <f t="shared" si="9"/>
        <v>125</v>
      </c>
    </row>
    <row r="112" spans="1:20" s="202" customFormat="1" ht="20.100000000000001" customHeight="1" x14ac:dyDescent="0.2">
      <c r="A112" s="189" t="s">
        <v>656</v>
      </c>
      <c r="B112" s="190" t="s">
        <v>657</v>
      </c>
      <c r="C112" s="191">
        <v>700</v>
      </c>
      <c r="D112" s="192" t="s">
        <v>490</v>
      </c>
      <c r="E112" s="190">
        <v>1330</v>
      </c>
      <c r="F112" s="179">
        <f t="shared" si="5"/>
        <v>931000</v>
      </c>
      <c r="G112" s="192" t="s">
        <v>2519</v>
      </c>
      <c r="H112" s="171" t="s">
        <v>2676</v>
      </c>
      <c r="I112" s="173">
        <v>0</v>
      </c>
      <c r="J112" s="173">
        <v>0</v>
      </c>
      <c r="K112" s="174">
        <v>0</v>
      </c>
      <c r="L112" s="173">
        <v>0</v>
      </c>
      <c r="M112" s="175">
        <f t="shared" si="7"/>
        <v>332.5</v>
      </c>
      <c r="N112" s="173">
        <f t="shared" si="8"/>
        <v>332.5</v>
      </c>
      <c r="O112" s="173">
        <f t="shared" si="6"/>
        <v>232750</v>
      </c>
      <c r="P112" s="174">
        <f t="shared" si="9"/>
        <v>332.5</v>
      </c>
      <c r="Q112" s="201"/>
      <c r="R112" s="201"/>
      <c r="S112" s="201"/>
    </row>
    <row r="113" spans="1:19" s="202" customFormat="1" ht="32.25" customHeight="1" x14ac:dyDescent="0.2">
      <c r="A113" s="189" t="s">
        <v>658</v>
      </c>
      <c r="B113" s="190" t="s">
        <v>659</v>
      </c>
      <c r="C113" s="191">
        <v>470</v>
      </c>
      <c r="D113" s="192" t="s">
        <v>490</v>
      </c>
      <c r="E113" s="190">
        <v>830</v>
      </c>
      <c r="F113" s="179">
        <f t="shared" si="5"/>
        <v>390100</v>
      </c>
      <c r="G113" s="192" t="s">
        <v>2519</v>
      </c>
      <c r="H113" s="171" t="s">
        <v>2676</v>
      </c>
      <c r="I113" s="173">
        <v>0</v>
      </c>
      <c r="J113" s="173">
        <v>0</v>
      </c>
      <c r="K113" s="174">
        <v>0</v>
      </c>
      <c r="L113" s="173">
        <v>0</v>
      </c>
      <c r="M113" s="175">
        <f t="shared" si="7"/>
        <v>207.5</v>
      </c>
      <c r="N113" s="173">
        <f t="shared" si="8"/>
        <v>207.5</v>
      </c>
      <c r="O113" s="173">
        <f t="shared" si="6"/>
        <v>97525</v>
      </c>
      <c r="P113" s="174">
        <f>E113/4</f>
        <v>207.5</v>
      </c>
      <c r="Q113" s="201"/>
      <c r="R113" s="201"/>
      <c r="S113" s="201"/>
    </row>
    <row r="114" spans="1:19" ht="20.100000000000001" customHeight="1" x14ac:dyDescent="0.2">
      <c r="A114" s="189"/>
      <c r="B114" s="190" t="s">
        <v>660</v>
      </c>
      <c r="C114" s="191">
        <v>800</v>
      </c>
      <c r="D114" s="192" t="s">
        <v>661</v>
      </c>
      <c r="E114" s="190">
        <v>170</v>
      </c>
      <c r="F114" s="179">
        <f t="shared" si="5"/>
        <v>136000</v>
      </c>
      <c r="G114" s="192" t="s">
        <v>2519</v>
      </c>
      <c r="H114" s="171" t="s">
        <v>2676</v>
      </c>
      <c r="I114" s="173">
        <v>0</v>
      </c>
      <c r="J114" s="173">
        <v>0</v>
      </c>
      <c r="K114" s="174">
        <v>0</v>
      </c>
      <c r="L114" s="173">
        <v>0</v>
      </c>
      <c r="M114" s="175">
        <f t="shared" si="7"/>
        <v>42.5</v>
      </c>
      <c r="N114" s="173">
        <f t="shared" si="8"/>
        <v>42.5</v>
      </c>
      <c r="O114" s="173">
        <f t="shared" si="6"/>
        <v>34000</v>
      </c>
      <c r="P114" s="174">
        <f t="shared" ref="P114:P139" si="10">E114/4</f>
        <v>42.5</v>
      </c>
    </row>
    <row r="115" spans="1:19" ht="20.100000000000001" customHeight="1" x14ac:dyDescent="0.2">
      <c r="A115" s="189"/>
      <c r="B115" s="190" t="s">
        <v>662</v>
      </c>
      <c r="C115" s="191">
        <v>800</v>
      </c>
      <c r="D115" s="192" t="s">
        <v>661</v>
      </c>
      <c r="E115" s="190">
        <v>170</v>
      </c>
      <c r="F115" s="179">
        <f t="shared" si="5"/>
        <v>136000</v>
      </c>
      <c r="G115" s="192" t="s">
        <v>2519</v>
      </c>
      <c r="H115" s="171" t="s">
        <v>2676</v>
      </c>
      <c r="I115" s="173">
        <v>0</v>
      </c>
      <c r="J115" s="173">
        <v>0</v>
      </c>
      <c r="K115" s="174">
        <v>0</v>
      </c>
      <c r="L115" s="173">
        <v>0</v>
      </c>
      <c r="M115" s="175">
        <f t="shared" si="7"/>
        <v>42.5</v>
      </c>
      <c r="N115" s="173">
        <f t="shared" si="8"/>
        <v>42.5</v>
      </c>
      <c r="O115" s="173">
        <f t="shared" si="6"/>
        <v>34000</v>
      </c>
      <c r="P115" s="174">
        <f t="shared" si="10"/>
        <v>42.5</v>
      </c>
    </row>
    <row r="116" spans="1:19" ht="20.100000000000001" customHeight="1" x14ac:dyDescent="0.2">
      <c r="A116" s="189"/>
      <c r="B116" s="190" t="s">
        <v>663</v>
      </c>
      <c r="C116" s="191">
        <v>140</v>
      </c>
      <c r="D116" s="192" t="s">
        <v>466</v>
      </c>
      <c r="E116" s="190">
        <v>750</v>
      </c>
      <c r="F116" s="179">
        <f t="shared" si="5"/>
        <v>105000</v>
      </c>
      <c r="G116" s="192" t="s">
        <v>2519</v>
      </c>
      <c r="H116" s="171" t="s">
        <v>2676</v>
      </c>
      <c r="I116" s="173">
        <v>0</v>
      </c>
      <c r="J116" s="173">
        <v>0</v>
      </c>
      <c r="K116" s="174">
        <v>0</v>
      </c>
      <c r="L116" s="173">
        <v>0</v>
      </c>
      <c r="M116" s="175">
        <f t="shared" si="7"/>
        <v>187.5</v>
      </c>
      <c r="N116" s="173">
        <f t="shared" si="8"/>
        <v>187.5</v>
      </c>
      <c r="O116" s="173">
        <f t="shared" si="6"/>
        <v>26250</v>
      </c>
      <c r="P116" s="174">
        <f t="shared" si="10"/>
        <v>187.5</v>
      </c>
    </row>
    <row r="117" spans="1:19" ht="28.5" customHeight="1" x14ac:dyDescent="0.2">
      <c r="A117" s="189"/>
      <c r="B117" s="190" t="s">
        <v>664</v>
      </c>
      <c r="C117" s="191">
        <v>140</v>
      </c>
      <c r="D117" s="192" t="s">
        <v>466</v>
      </c>
      <c r="E117" s="190">
        <v>750</v>
      </c>
      <c r="F117" s="179">
        <f t="shared" si="5"/>
        <v>105000</v>
      </c>
      <c r="G117" s="192" t="s">
        <v>2519</v>
      </c>
      <c r="H117" s="171" t="s">
        <v>2676</v>
      </c>
      <c r="I117" s="173">
        <v>0</v>
      </c>
      <c r="J117" s="173">
        <v>0</v>
      </c>
      <c r="K117" s="174">
        <v>0</v>
      </c>
      <c r="L117" s="173">
        <v>0</v>
      </c>
      <c r="M117" s="175">
        <f t="shared" si="7"/>
        <v>187.5</v>
      </c>
      <c r="N117" s="173">
        <f t="shared" si="8"/>
        <v>187.5</v>
      </c>
      <c r="O117" s="173">
        <f t="shared" si="6"/>
        <v>26250</v>
      </c>
      <c r="P117" s="174">
        <f t="shared" si="10"/>
        <v>187.5</v>
      </c>
    </row>
    <row r="118" spans="1:19" ht="29.25" customHeight="1" x14ac:dyDescent="0.2">
      <c r="A118" s="189" t="s">
        <v>665</v>
      </c>
      <c r="B118" s="190" t="s">
        <v>666</v>
      </c>
      <c r="C118" s="191">
        <v>77</v>
      </c>
      <c r="D118" s="192" t="s">
        <v>463</v>
      </c>
      <c r="E118" s="190">
        <v>915</v>
      </c>
      <c r="F118" s="179">
        <f t="shared" si="5"/>
        <v>70455</v>
      </c>
      <c r="G118" s="192" t="s">
        <v>2519</v>
      </c>
      <c r="H118" s="171" t="s">
        <v>2676</v>
      </c>
      <c r="I118" s="173">
        <v>0</v>
      </c>
      <c r="J118" s="173">
        <v>0</v>
      </c>
      <c r="K118" s="174">
        <v>0</v>
      </c>
      <c r="L118" s="173">
        <v>0</v>
      </c>
      <c r="M118" s="175">
        <f t="shared" si="7"/>
        <v>228.75</v>
      </c>
      <c r="N118" s="173">
        <f t="shared" si="8"/>
        <v>228.75</v>
      </c>
      <c r="O118" s="173">
        <f t="shared" si="6"/>
        <v>17613.75</v>
      </c>
      <c r="P118" s="174">
        <f t="shared" si="10"/>
        <v>228.75</v>
      </c>
    </row>
    <row r="119" spans="1:19" ht="27" customHeight="1" x14ac:dyDescent="0.2">
      <c r="A119" s="189" t="s">
        <v>667</v>
      </c>
      <c r="B119" s="190" t="s">
        <v>668</v>
      </c>
      <c r="C119" s="191">
        <v>2730</v>
      </c>
      <c r="D119" s="192" t="s">
        <v>490</v>
      </c>
      <c r="E119" s="190">
        <v>840</v>
      </c>
      <c r="F119" s="179">
        <f t="shared" si="5"/>
        <v>2293200</v>
      </c>
      <c r="G119" s="192" t="s">
        <v>2519</v>
      </c>
      <c r="H119" s="171" t="s">
        <v>2676</v>
      </c>
      <c r="I119" s="173">
        <v>0</v>
      </c>
      <c r="J119" s="173">
        <v>0</v>
      </c>
      <c r="K119" s="174">
        <v>0</v>
      </c>
      <c r="L119" s="173">
        <v>0</v>
      </c>
      <c r="M119" s="175">
        <f t="shared" si="7"/>
        <v>210</v>
      </c>
      <c r="N119" s="173">
        <f t="shared" si="8"/>
        <v>210</v>
      </c>
      <c r="O119" s="173">
        <f t="shared" si="6"/>
        <v>573300</v>
      </c>
      <c r="P119" s="174">
        <f t="shared" si="10"/>
        <v>210</v>
      </c>
    </row>
    <row r="120" spans="1:19" ht="33.75" customHeight="1" x14ac:dyDescent="0.2">
      <c r="A120" s="189" t="s">
        <v>669</v>
      </c>
      <c r="B120" s="190" t="s">
        <v>670</v>
      </c>
      <c r="C120" s="191">
        <v>40</v>
      </c>
      <c r="D120" s="192" t="s">
        <v>499</v>
      </c>
      <c r="E120" s="190">
        <v>8625</v>
      </c>
      <c r="F120" s="179">
        <f t="shared" si="5"/>
        <v>345000</v>
      </c>
      <c r="G120" s="192" t="s">
        <v>2519</v>
      </c>
      <c r="H120" s="171" t="s">
        <v>2676</v>
      </c>
      <c r="I120" s="173">
        <v>0</v>
      </c>
      <c r="J120" s="173">
        <v>0</v>
      </c>
      <c r="K120" s="174">
        <v>0</v>
      </c>
      <c r="L120" s="173">
        <v>0</v>
      </c>
      <c r="M120" s="175">
        <f t="shared" si="7"/>
        <v>2156.25</v>
      </c>
      <c r="N120" s="173">
        <f t="shared" si="8"/>
        <v>2156.25</v>
      </c>
      <c r="O120" s="173">
        <f t="shared" si="6"/>
        <v>86250</v>
      </c>
      <c r="P120" s="174">
        <f t="shared" si="10"/>
        <v>2156.25</v>
      </c>
    </row>
    <row r="121" spans="1:19" ht="20.100000000000001" customHeight="1" x14ac:dyDescent="0.2">
      <c r="A121" s="189"/>
      <c r="B121" s="190" t="s">
        <v>671</v>
      </c>
      <c r="C121" s="191">
        <v>70</v>
      </c>
      <c r="D121" s="192" t="s">
        <v>499</v>
      </c>
      <c r="E121" s="190">
        <v>250</v>
      </c>
      <c r="F121" s="179">
        <f t="shared" si="5"/>
        <v>17500</v>
      </c>
      <c r="G121" s="192" t="s">
        <v>2519</v>
      </c>
      <c r="H121" s="171" t="s">
        <v>2676</v>
      </c>
      <c r="I121" s="173">
        <v>0</v>
      </c>
      <c r="J121" s="173">
        <v>0</v>
      </c>
      <c r="K121" s="174">
        <v>0</v>
      </c>
      <c r="L121" s="173">
        <v>0</v>
      </c>
      <c r="M121" s="175">
        <f t="shared" si="7"/>
        <v>62.5</v>
      </c>
      <c r="N121" s="173">
        <f t="shared" si="8"/>
        <v>62.5</v>
      </c>
      <c r="O121" s="173">
        <f t="shared" si="6"/>
        <v>4375</v>
      </c>
      <c r="P121" s="174">
        <f t="shared" si="10"/>
        <v>62.5</v>
      </c>
    </row>
    <row r="122" spans="1:19" ht="20.100000000000001" customHeight="1" x14ac:dyDescent="0.2">
      <c r="A122" s="189" t="s">
        <v>672</v>
      </c>
      <c r="B122" s="190" t="s">
        <v>673</v>
      </c>
      <c r="C122" s="191">
        <v>8</v>
      </c>
      <c r="D122" s="192" t="s">
        <v>457</v>
      </c>
      <c r="E122" s="190">
        <v>2565</v>
      </c>
      <c r="F122" s="179">
        <f t="shared" si="5"/>
        <v>20520</v>
      </c>
      <c r="G122" s="192" t="s">
        <v>2519</v>
      </c>
      <c r="H122" s="171" t="s">
        <v>2676</v>
      </c>
      <c r="I122" s="173">
        <v>0</v>
      </c>
      <c r="J122" s="173">
        <v>0</v>
      </c>
      <c r="K122" s="174">
        <v>0</v>
      </c>
      <c r="L122" s="173">
        <v>0</v>
      </c>
      <c r="M122" s="175">
        <f t="shared" si="7"/>
        <v>641.25</v>
      </c>
      <c r="N122" s="173">
        <f t="shared" si="8"/>
        <v>641.25</v>
      </c>
      <c r="O122" s="173">
        <f t="shared" si="6"/>
        <v>5130</v>
      </c>
      <c r="P122" s="174">
        <f t="shared" si="10"/>
        <v>641.25</v>
      </c>
    </row>
    <row r="123" spans="1:19" ht="20.100000000000001" customHeight="1" x14ac:dyDescent="0.2">
      <c r="A123" s="189" t="s">
        <v>674</v>
      </c>
      <c r="B123" s="190" t="s">
        <v>675</v>
      </c>
      <c r="C123" s="191">
        <v>10</v>
      </c>
      <c r="D123" s="192" t="s">
        <v>457</v>
      </c>
      <c r="E123" s="190">
        <v>15300</v>
      </c>
      <c r="F123" s="179">
        <f t="shared" si="5"/>
        <v>153000</v>
      </c>
      <c r="G123" s="192" t="s">
        <v>2519</v>
      </c>
      <c r="H123" s="171" t="s">
        <v>2676</v>
      </c>
      <c r="I123" s="173">
        <v>0</v>
      </c>
      <c r="J123" s="173">
        <v>0</v>
      </c>
      <c r="K123" s="174">
        <v>0</v>
      </c>
      <c r="L123" s="173">
        <v>0</v>
      </c>
      <c r="M123" s="175">
        <f t="shared" si="7"/>
        <v>3825</v>
      </c>
      <c r="N123" s="173">
        <f t="shared" si="8"/>
        <v>3825</v>
      </c>
      <c r="O123" s="173">
        <f t="shared" si="6"/>
        <v>38250</v>
      </c>
      <c r="P123" s="174">
        <f t="shared" si="10"/>
        <v>3825</v>
      </c>
    </row>
    <row r="124" spans="1:19" ht="20.100000000000001" customHeight="1" x14ac:dyDescent="0.2">
      <c r="A124" s="189" t="s">
        <v>676</v>
      </c>
      <c r="B124" s="190" t="s">
        <v>677</v>
      </c>
      <c r="C124" s="191">
        <v>8</v>
      </c>
      <c r="D124" s="192" t="s">
        <v>457</v>
      </c>
      <c r="E124" s="190">
        <v>3100</v>
      </c>
      <c r="F124" s="179">
        <f t="shared" si="5"/>
        <v>24800</v>
      </c>
      <c r="G124" s="192" t="s">
        <v>2519</v>
      </c>
      <c r="H124" s="171" t="s">
        <v>2676</v>
      </c>
      <c r="I124" s="173">
        <v>0</v>
      </c>
      <c r="J124" s="173">
        <v>0</v>
      </c>
      <c r="K124" s="174">
        <v>0</v>
      </c>
      <c r="L124" s="173">
        <v>0</v>
      </c>
      <c r="M124" s="175">
        <f t="shared" si="7"/>
        <v>775</v>
      </c>
      <c r="N124" s="173">
        <f t="shared" si="8"/>
        <v>775</v>
      </c>
      <c r="O124" s="173">
        <f t="shared" si="6"/>
        <v>6200</v>
      </c>
      <c r="P124" s="174">
        <f t="shared" si="10"/>
        <v>775</v>
      </c>
    </row>
    <row r="125" spans="1:19" ht="20.100000000000001" customHeight="1" x14ac:dyDescent="0.2">
      <c r="A125" s="189" t="s">
        <v>678</v>
      </c>
      <c r="B125" s="190" t="s">
        <v>679</v>
      </c>
      <c r="C125" s="191">
        <v>14</v>
      </c>
      <c r="D125" s="192" t="s">
        <v>680</v>
      </c>
      <c r="E125" s="190">
        <v>20000</v>
      </c>
      <c r="F125" s="179">
        <f t="shared" si="5"/>
        <v>280000</v>
      </c>
      <c r="G125" s="192" t="s">
        <v>2519</v>
      </c>
      <c r="H125" s="171" t="s">
        <v>2676</v>
      </c>
      <c r="I125" s="173">
        <v>0</v>
      </c>
      <c r="J125" s="173">
        <v>0</v>
      </c>
      <c r="K125" s="174">
        <v>0</v>
      </c>
      <c r="L125" s="173">
        <v>0</v>
      </c>
      <c r="M125" s="175">
        <f t="shared" si="7"/>
        <v>5000</v>
      </c>
      <c r="N125" s="173">
        <f t="shared" si="8"/>
        <v>5000</v>
      </c>
      <c r="O125" s="173">
        <f t="shared" si="6"/>
        <v>70000</v>
      </c>
      <c r="P125" s="174">
        <f t="shared" si="10"/>
        <v>5000</v>
      </c>
    </row>
    <row r="126" spans="1:19" ht="20.100000000000001" customHeight="1" x14ac:dyDescent="0.2">
      <c r="A126" s="189"/>
      <c r="B126" s="190" t="s">
        <v>681</v>
      </c>
      <c r="C126" s="191">
        <v>1600</v>
      </c>
      <c r="D126" s="192" t="s">
        <v>661</v>
      </c>
      <c r="E126" s="190">
        <v>100</v>
      </c>
      <c r="F126" s="179">
        <f t="shared" si="5"/>
        <v>160000</v>
      </c>
      <c r="G126" s="192" t="s">
        <v>2519</v>
      </c>
      <c r="H126" s="171" t="s">
        <v>2676</v>
      </c>
      <c r="I126" s="173">
        <v>0</v>
      </c>
      <c r="J126" s="173">
        <v>0</v>
      </c>
      <c r="K126" s="174">
        <v>0</v>
      </c>
      <c r="L126" s="173">
        <v>0</v>
      </c>
      <c r="M126" s="175">
        <f t="shared" si="7"/>
        <v>25</v>
      </c>
      <c r="N126" s="173">
        <f t="shared" si="8"/>
        <v>25</v>
      </c>
      <c r="O126" s="173">
        <f t="shared" si="6"/>
        <v>40000</v>
      </c>
      <c r="P126" s="174">
        <f t="shared" si="10"/>
        <v>25</v>
      </c>
    </row>
    <row r="127" spans="1:19" s="165" customFormat="1" ht="20.100000000000001" customHeight="1" x14ac:dyDescent="0.2">
      <c r="A127" s="189"/>
      <c r="B127" s="190" t="s">
        <v>682</v>
      </c>
      <c r="C127" s="191">
        <v>450</v>
      </c>
      <c r="D127" s="192" t="s">
        <v>484</v>
      </c>
      <c r="E127" s="190">
        <v>35</v>
      </c>
      <c r="F127" s="179">
        <f t="shared" si="5"/>
        <v>15750</v>
      </c>
      <c r="G127" s="192" t="s">
        <v>2519</v>
      </c>
      <c r="H127" s="171" t="s">
        <v>2676</v>
      </c>
      <c r="I127" s="173">
        <v>0</v>
      </c>
      <c r="J127" s="173">
        <v>0</v>
      </c>
      <c r="K127" s="174">
        <v>0</v>
      </c>
      <c r="L127" s="173">
        <v>0</v>
      </c>
      <c r="M127" s="175">
        <f t="shared" si="7"/>
        <v>8.75</v>
      </c>
      <c r="N127" s="173">
        <f t="shared" si="8"/>
        <v>8.75</v>
      </c>
      <c r="O127" s="173">
        <f t="shared" si="6"/>
        <v>3937.5</v>
      </c>
      <c r="P127" s="174">
        <f t="shared" si="10"/>
        <v>8.75</v>
      </c>
      <c r="Q127" s="164"/>
      <c r="R127" s="164"/>
      <c r="S127" s="164"/>
    </row>
    <row r="128" spans="1:19" x14ac:dyDescent="0.2">
      <c r="A128" s="189" t="s">
        <v>683</v>
      </c>
      <c r="B128" s="190" t="s">
        <v>684</v>
      </c>
      <c r="C128" s="191">
        <v>395</v>
      </c>
      <c r="D128" s="192" t="s">
        <v>463</v>
      </c>
      <c r="E128" s="190">
        <v>10200</v>
      </c>
      <c r="F128" s="179">
        <f t="shared" si="5"/>
        <v>4029000</v>
      </c>
      <c r="G128" s="192" t="s">
        <v>2519</v>
      </c>
      <c r="H128" s="171" t="s">
        <v>2676</v>
      </c>
      <c r="I128" s="173">
        <v>0</v>
      </c>
      <c r="J128" s="173">
        <v>0</v>
      </c>
      <c r="K128" s="174">
        <v>0</v>
      </c>
      <c r="L128" s="173">
        <v>0</v>
      </c>
      <c r="M128" s="175">
        <f t="shared" si="7"/>
        <v>2550</v>
      </c>
      <c r="N128" s="173">
        <f t="shared" si="8"/>
        <v>2550</v>
      </c>
      <c r="O128" s="173">
        <f t="shared" si="6"/>
        <v>1007250</v>
      </c>
      <c r="P128" s="174">
        <f t="shared" si="10"/>
        <v>2550</v>
      </c>
    </row>
    <row r="129" spans="1:19" x14ac:dyDescent="0.2">
      <c r="A129" s="189" t="s">
        <v>685</v>
      </c>
      <c r="B129" s="190" t="s">
        <v>686</v>
      </c>
      <c r="C129" s="191">
        <v>25</v>
      </c>
      <c r="D129" s="192" t="s">
        <v>687</v>
      </c>
      <c r="E129" s="190">
        <v>8000</v>
      </c>
      <c r="F129" s="179">
        <f t="shared" si="5"/>
        <v>200000</v>
      </c>
      <c r="G129" s="192" t="s">
        <v>2519</v>
      </c>
      <c r="H129" s="171" t="s">
        <v>2676</v>
      </c>
      <c r="I129" s="173">
        <v>0</v>
      </c>
      <c r="J129" s="173">
        <v>0</v>
      </c>
      <c r="K129" s="174">
        <v>0</v>
      </c>
      <c r="L129" s="173">
        <v>0</v>
      </c>
      <c r="M129" s="175">
        <f t="shared" si="7"/>
        <v>2000</v>
      </c>
      <c r="N129" s="173">
        <f t="shared" si="8"/>
        <v>2000</v>
      </c>
      <c r="O129" s="173">
        <f t="shared" si="6"/>
        <v>50000</v>
      </c>
      <c r="P129" s="174">
        <f t="shared" si="10"/>
        <v>2000</v>
      </c>
      <c r="Q129" s="177"/>
      <c r="R129" s="177"/>
      <c r="S129" s="177"/>
    </row>
    <row r="130" spans="1:19" x14ac:dyDescent="0.2">
      <c r="A130" s="189" t="s">
        <v>688</v>
      </c>
      <c r="B130" s="190" t="s">
        <v>689</v>
      </c>
      <c r="C130" s="191">
        <v>70</v>
      </c>
      <c r="D130" s="192" t="s">
        <v>690</v>
      </c>
      <c r="E130" s="190">
        <v>1000</v>
      </c>
      <c r="F130" s="179">
        <f t="shared" si="5"/>
        <v>70000</v>
      </c>
      <c r="G130" s="192" t="s">
        <v>2519</v>
      </c>
      <c r="H130" s="171" t="s">
        <v>2676</v>
      </c>
      <c r="I130" s="173">
        <v>0</v>
      </c>
      <c r="J130" s="173">
        <v>0</v>
      </c>
      <c r="K130" s="174">
        <v>0</v>
      </c>
      <c r="L130" s="173">
        <v>0</v>
      </c>
      <c r="M130" s="175">
        <f t="shared" si="7"/>
        <v>250</v>
      </c>
      <c r="N130" s="173">
        <f t="shared" si="8"/>
        <v>250</v>
      </c>
      <c r="O130" s="173">
        <f t="shared" si="6"/>
        <v>17500</v>
      </c>
      <c r="P130" s="174">
        <f t="shared" si="10"/>
        <v>250</v>
      </c>
      <c r="Q130" s="177"/>
      <c r="R130" s="177"/>
      <c r="S130" s="177"/>
    </row>
    <row r="131" spans="1:19" x14ac:dyDescent="0.2">
      <c r="A131" s="189"/>
      <c r="B131" s="190" t="s">
        <v>691</v>
      </c>
      <c r="C131" s="191">
        <v>480</v>
      </c>
      <c r="D131" s="192" t="s">
        <v>692</v>
      </c>
      <c r="E131" s="190">
        <v>40</v>
      </c>
      <c r="F131" s="179">
        <f t="shared" si="5"/>
        <v>19200</v>
      </c>
      <c r="G131" s="192" t="s">
        <v>2519</v>
      </c>
      <c r="H131" s="171" t="s">
        <v>2676</v>
      </c>
      <c r="I131" s="173">
        <v>0</v>
      </c>
      <c r="J131" s="173">
        <v>0</v>
      </c>
      <c r="K131" s="174">
        <v>0</v>
      </c>
      <c r="L131" s="173">
        <v>0</v>
      </c>
      <c r="M131" s="175">
        <f t="shared" si="7"/>
        <v>10</v>
      </c>
      <c r="N131" s="173">
        <f t="shared" si="8"/>
        <v>10</v>
      </c>
      <c r="O131" s="173">
        <f t="shared" si="6"/>
        <v>4800</v>
      </c>
      <c r="P131" s="174">
        <f t="shared" si="10"/>
        <v>10</v>
      </c>
      <c r="Q131" s="177"/>
      <c r="R131" s="177"/>
      <c r="S131" s="177"/>
    </row>
    <row r="132" spans="1:19" x14ac:dyDescent="0.2">
      <c r="A132" s="189"/>
      <c r="B132" s="190" t="s">
        <v>693</v>
      </c>
      <c r="C132" s="191">
        <v>1550</v>
      </c>
      <c r="D132" s="192" t="s">
        <v>694</v>
      </c>
      <c r="E132" s="190">
        <v>720</v>
      </c>
      <c r="F132" s="179">
        <f t="shared" si="5"/>
        <v>1116000</v>
      </c>
      <c r="G132" s="192" t="s">
        <v>2519</v>
      </c>
      <c r="H132" s="171" t="s">
        <v>2676</v>
      </c>
      <c r="I132" s="173">
        <v>0</v>
      </c>
      <c r="J132" s="173">
        <v>0</v>
      </c>
      <c r="K132" s="174">
        <v>0</v>
      </c>
      <c r="L132" s="173">
        <v>0</v>
      </c>
      <c r="M132" s="175">
        <f t="shared" si="7"/>
        <v>180</v>
      </c>
      <c r="N132" s="173">
        <f t="shared" si="8"/>
        <v>180</v>
      </c>
      <c r="O132" s="173">
        <f t="shared" si="6"/>
        <v>279000</v>
      </c>
      <c r="P132" s="174">
        <f t="shared" si="10"/>
        <v>180</v>
      </c>
      <c r="Q132" s="177"/>
      <c r="R132" s="177"/>
      <c r="S132" s="177"/>
    </row>
    <row r="133" spans="1:19" x14ac:dyDescent="0.2">
      <c r="A133" s="189"/>
      <c r="B133" s="190" t="s">
        <v>695</v>
      </c>
      <c r="C133" s="191">
        <v>6500</v>
      </c>
      <c r="D133" s="192" t="s">
        <v>696</v>
      </c>
      <c r="E133" s="190">
        <v>70</v>
      </c>
      <c r="F133" s="179">
        <f t="shared" si="5"/>
        <v>455000</v>
      </c>
      <c r="G133" s="192" t="s">
        <v>2519</v>
      </c>
      <c r="H133" s="171" t="s">
        <v>2676</v>
      </c>
      <c r="I133" s="173">
        <v>0</v>
      </c>
      <c r="J133" s="173">
        <v>0</v>
      </c>
      <c r="K133" s="174">
        <v>0</v>
      </c>
      <c r="L133" s="173">
        <v>0</v>
      </c>
      <c r="M133" s="175">
        <f t="shared" si="7"/>
        <v>17.5</v>
      </c>
      <c r="N133" s="173">
        <f t="shared" si="8"/>
        <v>17.5</v>
      </c>
      <c r="O133" s="173">
        <f t="shared" si="6"/>
        <v>113750</v>
      </c>
      <c r="P133" s="174">
        <f t="shared" si="10"/>
        <v>17.5</v>
      </c>
      <c r="Q133" s="177"/>
      <c r="R133" s="177"/>
      <c r="S133" s="177"/>
    </row>
    <row r="134" spans="1:19" x14ac:dyDescent="0.2">
      <c r="A134" s="189"/>
      <c r="B134" s="190" t="s">
        <v>697</v>
      </c>
      <c r="C134" s="191">
        <v>400</v>
      </c>
      <c r="D134" s="192" t="s">
        <v>499</v>
      </c>
      <c r="E134" s="190">
        <v>615</v>
      </c>
      <c r="F134" s="179">
        <f t="shared" si="5"/>
        <v>246000</v>
      </c>
      <c r="G134" s="192" t="s">
        <v>2519</v>
      </c>
      <c r="H134" s="171" t="s">
        <v>2676</v>
      </c>
      <c r="I134" s="173">
        <v>0</v>
      </c>
      <c r="J134" s="173">
        <v>0</v>
      </c>
      <c r="K134" s="174">
        <v>0</v>
      </c>
      <c r="L134" s="173">
        <v>0</v>
      </c>
      <c r="M134" s="175">
        <f t="shared" si="7"/>
        <v>153.75</v>
      </c>
      <c r="N134" s="173">
        <f t="shared" si="8"/>
        <v>153.75</v>
      </c>
      <c r="O134" s="173">
        <f t="shared" si="6"/>
        <v>61500</v>
      </c>
      <c r="P134" s="174">
        <f t="shared" si="10"/>
        <v>153.75</v>
      </c>
      <c r="Q134" s="177"/>
      <c r="R134" s="177"/>
      <c r="S134" s="177"/>
    </row>
    <row r="135" spans="1:19" x14ac:dyDescent="0.2">
      <c r="A135" s="189"/>
      <c r="B135" s="190" t="s">
        <v>698</v>
      </c>
      <c r="C135" s="191">
        <v>2700</v>
      </c>
      <c r="D135" s="192" t="s">
        <v>699</v>
      </c>
      <c r="E135" s="190">
        <v>35</v>
      </c>
      <c r="F135" s="179">
        <f t="shared" si="5"/>
        <v>94500</v>
      </c>
      <c r="G135" s="192" t="s">
        <v>2519</v>
      </c>
      <c r="H135" s="171" t="s">
        <v>2676</v>
      </c>
      <c r="I135" s="173">
        <v>0</v>
      </c>
      <c r="J135" s="173">
        <v>0</v>
      </c>
      <c r="K135" s="174">
        <v>0</v>
      </c>
      <c r="L135" s="173">
        <v>0</v>
      </c>
      <c r="M135" s="175">
        <f t="shared" si="7"/>
        <v>8.75</v>
      </c>
      <c r="N135" s="173">
        <f t="shared" si="8"/>
        <v>8.75</v>
      </c>
      <c r="O135" s="173">
        <f t="shared" si="6"/>
        <v>23625</v>
      </c>
      <c r="P135" s="174">
        <f t="shared" si="10"/>
        <v>8.75</v>
      </c>
      <c r="Q135" s="177"/>
      <c r="R135" s="177"/>
      <c r="S135" s="177"/>
    </row>
    <row r="136" spans="1:19" x14ac:dyDescent="0.2">
      <c r="A136" s="189" t="s">
        <v>700</v>
      </c>
      <c r="B136" s="190" t="s">
        <v>701</v>
      </c>
      <c r="C136" s="191">
        <v>420</v>
      </c>
      <c r="D136" s="192" t="s">
        <v>499</v>
      </c>
      <c r="E136" s="190">
        <v>880</v>
      </c>
      <c r="F136" s="179">
        <f t="shared" si="5"/>
        <v>369600</v>
      </c>
      <c r="G136" s="192" t="s">
        <v>2519</v>
      </c>
      <c r="H136" s="171" t="s">
        <v>2676</v>
      </c>
      <c r="I136" s="173">
        <v>0</v>
      </c>
      <c r="J136" s="173">
        <v>0</v>
      </c>
      <c r="K136" s="174">
        <v>0</v>
      </c>
      <c r="L136" s="173">
        <v>0</v>
      </c>
      <c r="M136" s="175">
        <f t="shared" si="7"/>
        <v>220</v>
      </c>
      <c r="N136" s="173">
        <f t="shared" si="8"/>
        <v>220</v>
      </c>
      <c r="O136" s="173">
        <f t="shared" si="6"/>
        <v>92400</v>
      </c>
      <c r="P136" s="174">
        <f t="shared" si="10"/>
        <v>220</v>
      </c>
      <c r="Q136" s="177"/>
      <c r="R136" s="177"/>
      <c r="S136" s="177"/>
    </row>
    <row r="137" spans="1:19" x14ac:dyDescent="0.2">
      <c r="A137" s="189"/>
      <c r="B137" s="190" t="s">
        <v>702</v>
      </c>
      <c r="C137" s="191">
        <v>4500</v>
      </c>
      <c r="D137" s="192" t="s">
        <v>699</v>
      </c>
      <c r="E137" s="190">
        <v>10</v>
      </c>
      <c r="F137" s="179">
        <f t="shared" si="5"/>
        <v>45000</v>
      </c>
      <c r="G137" s="192" t="s">
        <v>2519</v>
      </c>
      <c r="H137" s="171" t="s">
        <v>2676</v>
      </c>
      <c r="I137" s="173">
        <v>0</v>
      </c>
      <c r="J137" s="173">
        <v>0</v>
      </c>
      <c r="K137" s="174">
        <v>0</v>
      </c>
      <c r="L137" s="173">
        <v>0</v>
      </c>
      <c r="M137" s="175">
        <f t="shared" si="7"/>
        <v>2.5</v>
      </c>
      <c r="N137" s="173">
        <f t="shared" si="8"/>
        <v>2.5</v>
      </c>
      <c r="O137" s="173">
        <f t="shared" si="6"/>
        <v>11250</v>
      </c>
      <c r="P137" s="174">
        <f t="shared" si="10"/>
        <v>2.5</v>
      </c>
      <c r="Q137" s="177"/>
      <c r="R137" s="177"/>
      <c r="S137" s="177"/>
    </row>
    <row r="138" spans="1:19" x14ac:dyDescent="0.2">
      <c r="A138" s="189" t="s">
        <v>703</v>
      </c>
      <c r="B138" s="190" t="s">
        <v>704</v>
      </c>
      <c r="C138" s="191">
        <v>160</v>
      </c>
      <c r="D138" s="192" t="s">
        <v>457</v>
      </c>
      <c r="E138" s="190">
        <v>320</v>
      </c>
      <c r="F138" s="179">
        <f t="shared" ref="F138:F201" si="11">AVERAGE(C138*E138)</f>
        <v>51200</v>
      </c>
      <c r="G138" s="192" t="s">
        <v>2519</v>
      </c>
      <c r="H138" s="171" t="s">
        <v>2676</v>
      </c>
      <c r="I138" s="173">
        <v>0</v>
      </c>
      <c r="J138" s="173">
        <v>0</v>
      </c>
      <c r="K138" s="174">
        <v>0</v>
      </c>
      <c r="L138" s="173">
        <v>0</v>
      </c>
      <c r="M138" s="175">
        <f t="shared" si="7"/>
        <v>80</v>
      </c>
      <c r="N138" s="173">
        <f t="shared" si="8"/>
        <v>80</v>
      </c>
      <c r="O138" s="173">
        <f t="shared" ref="O138:O201" si="12">AVERAGE(F138/4)</f>
        <v>12800</v>
      </c>
      <c r="P138" s="174">
        <f t="shared" si="10"/>
        <v>80</v>
      </c>
      <c r="Q138" s="177"/>
      <c r="R138" s="177"/>
      <c r="S138" s="177"/>
    </row>
    <row r="139" spans="1:19" x14ac:dyDescent="0.2">
      <c r="A139" s="189"/>
      <c r="B139" s="190" t="s">
        <v>705</v>
      </c>
      <c r="C139" s="191">
        <v>850</v>
      </c>
      <c r="D139" s="192" t="s">
        <v>454</v>
      </c>
      <c r="E139" s="190">
        <v>10</v>
      </c>
      <c r="F139" s="179">
        <f t="shared" si="11"/>
        <v>8500</v>
      </c>
      <c r="G139" s="192" t="s">
        <v>2519</v>
      </c>
      <c r="H139" s="171" t="s">
        <v>2676</v>
      </c>
      <c r="I139" s="173">
        <v>0</v>
      </c>
      <c r="J139" s="173">
        <v>0</v>
      </c>
      <c r="K139" s="174">
        <v>0</v>
      </c>
      <c r="L139" s="173">
        <v>0</v>
      </c>
      <c r="M139" s="175">
        <f t="shared" ref="M139:M202" si="13">E139/4</f>
        <v>2.5</v>
      </c>
      <c r="N139" s="173">
        <f t="shared" ref="N139:N202" si="14">E139/4</f>
        <v>2.5</v>
      </c>
      <c r="O139" s="173">
        <f t="shared" si="12"/>
        <v>2125</v>
      </c>
      <c r="P139" s="174">
        <f t="shared" si="10"/>
        <v>2.5</v>
      </c>
      <c r="Q139" s="177"/>
      <c r="R139" s="177"/>
      <c r="S139" s="177"/>
    </row>
    <row r="140" spans="1:19" x14ac:dyDescent="0.2">
      <c r="A140" s="189"/>
      <c r="B140" s="190" t="s">
        <v>706</v>
      </c>
      <c r="C140" s="191">
        <v>100</v>
      </c>
      <c r="D140" s="192" t="s">
        <v>609</v>
      </c>
      <c r="E140" s="190">
        <v>75</v>
      </c>
      <c r="F140" s="179">
        <f t="shared" si="11"/>
        <v>7500</v>
      </c>
      <c r="G140" s="192" t="s">
        <v>2519</v>
      </c>
      <c r="H140" s="171" t="s">
        <v>2676</v>
      </c>
      <c r="I140" s="173">
        <v>0</v>
      </c>
      <c r="J140" s="173">
        <v>0</v>
      </c>
      <c r="K140" s="174">
        <v>0</v>
      </c>
      <c r="L140" s="173">
        <v>0</v>
      </c>
      <c r="M140" s="175">
        <f t="shared" si="13"/>
        <v>18.75</v>
      </c>
      <c r="N140" s="173">
        <f t="shared" si="14"/>
        <v>18.75</v>
      </c>
      <c r="O140" s="173">
        <f t="shared" si="12"/>
        <v>1875</v>
      </c>
      <c r="P140" s="174">
        <f>E140/4</f>
        <v>18.75</v>
      </c>
      <c r="Q140" s="177"/>
      <c r="R140" s="177"/>
      <c r="S140" s="177"/>
    </row>
    <row r="141" spans="1:19" x14ac:dyDescent="0.2">
      <c r="A141" s="189"/>
      <c r="B141" s="190" t="s">
        <v>707</v>
      </c>
      <c r="C141" s="191"/>
      <c r="D141" s="192" t="s">
        <v>484</v>
      </c>
      <c r="E141" s="190">
        <v>80</v>
      </c>
      <c r="F141" s="179">
        <f t="shared" si="11"/>
        <v>0</v>
      </c>
      <c r="G141" s="192" t="s">
        <v>2519</v>
      </c>
      <c r="H141" s="171" t="s">
        <v>2676</v>
      </c>
      <c r="I141" s="173">
        <v>0</v>
      </c>
      <c r="J141" s="173">
        <v>0</v>
      </c>
      <c r="K141" s="174">
        <v>0</v>
      </c>
      <c r="L141" s="173">
        <v>0</v>
      </c>
      <c r="M141" s="175">
        <f t="shared" si="13"/>
        <v>20</v>
      </c>
      <c r="N141" s="173">
        <f t="shared" si="14"/>
        <v>20</v>
      </c>
      <c r="O141" s="173">
        <f t="shared" si="12"/>
        <v>0</v>
      </c>
      <c r="P141" s="174">
        <f t="shared" ref="P141:P204" si="15">E141/4</f>
        <v>20</v>
      </c>
      <c r="Q141" s="177"/>
      <c r="R141" s="177"/>
      <c r="S141" s="177"/>
    </row>
    <row r="142" spans="1:19" x14ac:dyDescent="0.2">
      <c r="A142" s="189" t="s">
        <v>708</v>
      </c>
      <c r="B142" s="190" t="s">
        <v>709</v>
      </c>
      <c r="C142" s="191">
        <v>35</v>
      </c>
      <c r="D142" s="192" t="s">
        <v>499</v>
      </c>
      <c r="E142" s="190">
        <v>20715</v>
      </c>
      <c r="F142" s="179">
        <f t="shared" si="11"/>
        <v>725025</v>
      </c>
      <c r="G142" s="192" t="s">
        <v>2519</v>
      </c>
      <c r="H142" s="171" t="s">
        <v>2676</v>
      </c>
      <c r="I142" s="173">
        <v>0</v>
      </c>
      <c r="J142" s="173">
        <v>0</v>
      </c>
      <c r="K142" s="174">
        <v>0</v>
      </c>
      <c r="L142" s="173">
        <v>0</v>
      </c>
      <c r="M142" s="175">
        <f t="shared" si="13"/>
        <v>5178.75</v>
      </c>
      <c r="N142" s="173">
        <f t="shared" si="14"/>
        <v>5178.75</v>
      </c>
      <c r="O142" s="173">
        <f t="shared" si="12"/>
        <v>181256.25</v>
      </c>
      <c r="P142" s="174">
        <f t="shared" si="15"/>
        <v>5178.75</v>
      </c>
      <c r="Q142" s="177"/>
      <c r="R142" s="177"/>
      <c r="S142" s="177"/>
    </row>
    <row r="143" spans="1:19" x14ac:dyDescent="0.2">
      <c r="A143" s="189" t="s">
        <v>710</v>
      </c>
      <c r="B143" s="190" t="s">
        <v>711</v>
      </c>
      <c r="C143" s="191">
        <v>29</v>
      </c>
      <c r="D143" s="192" t="s">
        <v>575</v>
      </c>
      <c r="E143" s="190">
        <v>33325</v>
      </c>
      <c r="F143" s="179">
        <f t="shared" si="11"/>
        <v>966425</v>
      </c>
      <c r="G143" s="192" t="s">
        <v>2519</v>
      </c>
      <c r="H143" s="171" t="s">
        <v>2676</v>
      </c>
      <c r="I143" s="173">
        <v>0</v>
      </c>
      <c r="J143" s="173">
        <v>0</v>
      </c>
      <c r="K143" s="174">
        <v>0</v>
      </c>
      <c r="L143" s="173">
        <v>0</v>
      </c>
      <c r="M143" s="175">
        <f t="shared" si="13"/>
        <v>8331.25</v>
      </c>
      <c r="N143" s="173">
        <f t="shared" si="14"/>
        <v>8331.25</v>
      </c>
      <c r="O143" s="173">
        <f t="shared" si="12"/>
        <v>241606.25</v>
      </c>
      <c r="P143" s="174">
        <f t="shared" si="15"/>
        <v>8331.25</v>
      </c>
      <c r="Q143" s="177"/>
      <c r="R143" s="177"/>
      <c r="S143" s="177"/>
    </row>
    <row r="144" spans="1:19" x14ac:dyDescent="0.2">
      <c r="A144" s="189"/>
      <c r="B144" s="190" t="s">
        <v>712</v>
      </c>
      <c r="C144" s="191">
        <v>9</v>
      </c>
      <c r="D144" s="192" t="s">
        <v>457</v>
      </c>
      <c r="E144" s="190">
        <v>11980</v>
      </c>
      <c r="F144" s="179">
        <f t="shared" si="11"/>
        <v>107820</v>
      </c>
      <c r="G144" s="192" t="s">
        <v>2519</v>
      </c>
      <c r="H144" s="171" t="s">
        <v>2676</v>
      </c>
      <c r="I144" s="173">
        <v>0</v>
      </c>
      <c r="J144" s="173">
        <v>0</v>
      </c>
      <c r="K144" s="174">
        <v>0</v>
      </c>
      <c r="L144" s="173">
        <v>0</v>
      </c>
      <c r="M144" s="175">
        <f t="shared" si="13"/>
        <v>2995</v>
      </c>
      <c r="N144" s="173">
        <f t="shared" si="14"/>
        <v>2995</v>
      </c>
      <c r="O144" s="173">
        <f t="shared" si="12"/>
        <v>26955</v>
      </c>
      <c r="P144" s="174">
        <f t="shared" si="15"/>
        <v>2995</v>
      </c>
      <c r="Q144" s="177"/>
      <c r="R144" s="177"/>
      <c r="S144" s="177"/>
    </row>
    <row r="145" spans="1:19" x14ac:dyDescent="0.2">
      <c r="A145" s="189" t="s">
        <v>713</v>
      </c>
      <c r="B145" s="190" t="s">
        <v>714</v>
      </c>
      <c r="C145" s="191">
        <v>1860</v>
      </c>
      <c r="D145" s="192" t="s">
        <v>715</v>
      </c>
      <c r="E145" s="190">
        <v>500</v>
      </c>
      <c r="F145" s="179">
        <f t="shared" si="11"/>
        <v>930000</v>
      </c>
      <c r="G145" s="192" t="s">
        <v>2519</v>
      </c>
      <c r="H145" s="171" t="s">
        <v>2676</v>
      </c>
      <c r="I145" s="173">
        <v>0</v>
      </c>
      <c r="J145" s="173">
        <v>0</v>
      </c>
      <c r="K145" s="174">
        <v>0</v>
      </c>
      <c r="L145" s="173">
        <v>0</v>
      </c>
      <c r="M145" s="175">
        <f t="shared" si="13"/>
        <v>125</v>
      </c>
      <c r="N145" s="173">
        <f t="shared" si="14"/>
        <v>125</v>
      </c>
      <c r="O145" s="173">
        <f t="shared" si="12"/>
        <v>232500</v>
      </c>
      <c r="P145" s="174">
        <f t="shared" si="15"/>
        <v>125</v>
      </c>
      <c r="Q145" s="177"/>
      <c r="R145" s="177"/>
      <c r="S145" s="177"/>
    </row>
    <row r="146" spans="1:19" x14ac:dyDescent="0.2">
      <c r="A146" s="189"/>
      <c r="B146" s="190" t="s">
        <v>716</v>
      </c>
      <c r="C146" s="191">
        <v>380</v>
      </c>
      <c r="D146" s="192" t="s">
        <v>715</v>
      </c>
      <c r="E146" s="190">
        <v>3500</v>
      </c>
      <c r="F146" s="179">
        <f t="shared" si="11"/>
        <v>1330000</v>
      </c>
      <c r="G146" s="192" t="s">
        <v>2519</v>
      </c>
      <c r="H146" s="171" t="s">
        <v>2676</v>
      </c>
      <c r="I146" s="173">
        <v>0</v>
      </c>
      <c r="J146" s="173">
        <v>0</v>
      </c>
      <c r="K146" s="174">
        <v>0</v>
      </c>
      <c r="L146" s="173">
        <v>0</v>
      </c>
      <c r="M146" s="175">
        <f t="shared" si="13"/>
        <v>875</v>
      </c>
      <c r="N146" s="173">
        <f t="shared" si="14"/>
        <v>875</v>
      </c>
      <c r="O146" s="173">
        <f t="shared" si="12"/>
        <v>332500</v>
      </c>
      <c r="P146" s="174">
        <f t="shared" si="15"/>
        <v>875</v>
      </c>
      <c r="Q146" s="177"/>
      <c r="R146" s="177"/>
      <c r="S146" s="177"/>
    </row>
    <row r="147" spans="1:19" x14ac:dyDescent="0.2">
      <c r="A147" s="189"/>
      <c r="B147" s="190" t="s">
        <v>717</v>
      </c>
      <c r="C147" s="191">
        <v>110</v>
      </c>
      <c r="D147" s="192" t="s">
        <v>718</v>
      </c>
      <c r="E147" s="190">
        <v>3500</v>
      </c>
      <c r="F147" s="179">
        <f t="shared" si="11"/>
        <v>385000</v>
      </c>
      <c r="G147" s="192" t="s">
        <v>2519</v>
      </c>
      <c r="H147" s="171" t="s">
        <v>2676</v>
      </c>
      <c r="I147" s="173">
        <v>0</v>
      </c>
      <c r="J147" s="173">
        <v>0</v>
      </c>
      <c r="K147" s="174">
        <v>0</v>
      </c>
      <c r="L147" s="173">
        <v>0</v>
      </c>
      <c r="M147" s="175">
        <f t="shared" si="13"/>
        <v>875</v>
      </c>
      <c r="N147" s="173">
        <f t="shared" si="14"/>
        <v>875</v>
      </c>
      <c r="O147" s="173">
        <f t="shared" si="12"/>
        <v>96250</v>
      </c>
      <c r="P147" s="174">
        <f t="shared" si="15"/>
        <v>875</v>
      </c>
      <c r="Q147" s="177"/>
      <c r="R147" s="177"/>
      <c r="S147" s="177"/>
    </row>
    <row r="148" spans="1:19" x14ac:dyDescent="0.2">
      <c r="A148" s="189" t="s">
        <v>719</v>
      </c>
      <c r="B148" s="190" t="s">
        <v>720</v>
      </c>
      <c r="C148" s="191">
        <v>320</v>
      </c>
      <c r="D148" s="192" t="s">
        <v>499</v>
      </c>
      <c r="E148" s="190">
        <v>3200</v>
      </c>
      <c r="F148" s="179">
        <f t="shared" si="11"/>
        <v>1024000</v>
      </c>
      <c r="G148" s="192" t="s">
        <v>2519</v>
      </c>
      <c r="H148" s="171" t="s">
        <v>2676</v>
      </c>
      <c r="I148" s="173">
        <v>0</v>
      </c>
      <c r="J148" s="173">
        <v>0</v>
      </c>
      <c r="K148" s="174">
        <v>0</v>
      </c>
      <c r="L148" s="173">
        <v>0</v>
      </c>
      <c r="M148" s="175">
        <f t="shared" si="13"/>
        <v>800</v>
      </c>
      <c r="N148" s="173">
        <f t="shared" si="14"/>
        <v>800</v>
      </c>
      <c r="O148" s="173">
        <f t="shared" si="12"/>
        <v>256000</v>
      </c>
      <c r="P148" s="174">
        <f t="shared" si="15"/>
        <v>800</v>
      </c>
      <c r="Q148" s="177"/>
      <c r="R148" s="177"/>
      <c r="S148" s="177"/>
    </row>
    <row r="149" spans="1:19" x14ac:dyDescent="0.2">
      <c r="A149" s="189"/>
      <c r="B149" s="190" t="s">
        <v>721</v>
      </c>
      <c r="C149" s="191">
        <v>102</v>
      </c>
      <c r="D149" s="192" t="s">
        <v>466</v>
      </c>
      <c r="E149" s="190">
        <v>225</v>
      </c>
      <c r="F149" s="179">
        <f t="shared" si="11"/>
        <v>22950</v>
      </c>
      <c r="G149" s="192" t="s">
        <v>2519</v>
      </c>
      <c r="H149" s="171" t="s">
        <v>2676</v>
      </c>
      <c r="I149" s="173">
        <v>0</v>
      </c>
      <c r="J149" s="173">
        <v>0</v>
      </c>
      <c r="K149" s="174">
        <v>0</v>
      </c>
      <c r="L149" s="173">
        <v>0</v>
      </c>
      <c r="M149" s="175">
        <f t="shared" si="13"/>
        <v>56.25</v>
      </c>
      <c r="N149" s="173">
        <f t="shared" si="14"/>
        <v>56.25</v>
      </c>
      <c r="O149" s="173">
        <f t="shared" si="12"/>
        <v>5737.5</v>
      </c>
      <c r="P149" s="174">
        <f t="shared" si="15"/>
        <v>56.25</v>
      </c>
      <c r="Q149" s="177"/>
      <c r="R149" s="177"/>
      <c r="S149" s="177"/>
    </row>
    <row r="150" spans="1:19" x14ac:dyDescent="0.2">
      <c r="A150" s="189"/>
      <c r="B150" s="190" t="s">
        <v>722</v>
      </c>
      <c r="C150" s="191">
        <v>220</v>
      </c>
      <c r="D150" s="192" t="s">
        <v>466</v>
      </c>
      <c r="E150" s="190">
        <v>225</v>
      </c>
      <c r="F150" s="179">
        <f t="shared" si="11"/>
        <v>49500</v>
      </c>
      <c r="G150" s="192" t="s">
        <v>2519</v>
      </c>
      <c r="H150" s="171" t="s">
        <v>2676</v>
      </c>
      <c r="I150" s="173">
        <v>0</v>
      </c>
      <c r="J150" s="173">
        <v>0</v>
      </c>
      <c r="K150" s="174">
        <v>0</v>
      </c>
      <c r="L150" s="173">
        <v>0</v>
      </c>
      <c r="M150" s="175">
        <f t="shared" si="13"/>
        <v>56.25</v>
      </c>
      <c r="N150" s="173">
        <f t="shared" si="14"/>
        <v>56.25</v>
      </c>
      <c r="O150" s="173">
        <f t="shared" si="12"/>
        <v>12375</v>
      </c>
      <c r="P150" s="174">
        <f t="shared" si="15"/>
        <v>56.25</v>
      </c>
      <c r="Q150" s="177"/>
      <c r="R150" s="177"/>
      <c r="S150" s="177"/>
    </row>
    <row r="151" spans="1:19" x14ac:dyDescent="0.2">
      <c r="A151" s="189" t="s">
        <v>723</v>
      </c>
      <c r="B151" s="190" t="s">
        <v>724</v>
      </c>
      <c r="C151" s="191">
        <v>25</v>
      </c>
      <c r="D151" s="192" t="s">
        <v>466</v>
      </c>
      <c r="E151" s="190">
        <v>835</v>
      </c>
      <c r="F151" s="179">
        <f t="shared" si="11"/>
        <v>20875</v>
      </c>
      <c r="G151" s="192" t="s">
        <v>2519</v>
      </c>
      <c r="H151" s="171" t="s">
        <v>2676</v>
      </c>
      <c r="I151" s="173">
        <v>0</v>
      </c>
      <c r="J151" s="173">
        <v>0</v>
      </c>
      <c r="K151" s="174">
        <v>0</v>
      </c>
      <c r="L151" s="173">
        <v>0</v>
      </c>
      <c r="M151" s="175">
        <f t="shared" si="13"/>
        <v>208.75</v>
      </c>
      <c r="N151" s="173">
        <f t="shared" si="14"/>
        <v>208.75</v>
      </c>
      <c r="O151" s="173">
        <f t="shared" si="12"/>
        <v>5218.75</v>
      </c>
      <c r="P151" s="174">
        <f t="shared" si="15"/>
        <v>208.75</v>
      </c>
      <c r="Q151" s="177"/>
      <c r="R151" s="177"/>
      <c r="S151" s="177"/>
    </row>
    <row r="152" spans="1:19" x14ac:dyDescent="0.2">
      <c r="A152" s="189" t="s">
        <v>725</v>
      </c>
      <c r="B152" s="190" t="s">
        <v>726</v>
      </c>
      <c r="C152" s="191">
        <v>25</v>
      </c>
      <c r="D152" s="192" t="s">
        <v>466</v>
      </c>
      <c r="E152" s="190">
        <v>2750</v>
      </c>
      <c r="F152" s="179">
        <f t="shared" si="11"/>
        <v>68750</v>
      </c>
      <c r="G152" s="192" t="s">
        <v>2519</v>
      </c>
      <c r="H152" s="171" t="s">
        <v>2676</v>
      </c>
      <c r="I152" s="173">
        <v>0</v>
      </c>
      <c r="J152" s="173">
        <v>0</v>
      </c>
      <c r="K152" s="174">
        <v>0</v>
      </c>
      <c r="L152" s="173">
        <v>0</v>
      </c>
      <c r="M152" s="175">
        <f t="shared" si="13"/>
        <v>687.5</v>
      </c>
      <c r="N152" s="173">
        <f t="shared" si="14"/>
        <v>687.5</v>
      </c>
      <c r="O152" s="173">
        <f t="shared" si="12"/>
        <v>17187.5</v>
      </c>
      <c r="P152" s="174">
        <f t="shared" si="15"/>
        <v>687.5</v>
      </c>
      <c r="Q152" s="177"/>
      <c r="R152" s="177"/>
      <c r="S152" s="177"/>
    </row>
    <row r="153" spans="1:19" x14ac:dyDescent="0.2">
      <c r="A153" s="189"/>
      <c r="B153" s="190" t="s">
        <v>727</v>
      </c>
      <c r="C153" s="191">
        <v>25</v>
      </c>
      <c r="D153" s="192" t="s">
        <v>466</v>
      </c>
      <c r="E153" s="190">
        <v>2750</v>
      </c>
      <c r="F153" s="179">
        <f t="shared" si="11"/>
        <v>68750</v>
      </c>
      <c r="G153" s="192" t="s">
        <v>2519</v>
      </c>
      <c r="H153" s="171" t="s">
        <v>2676</v>
      </c>
      <c r="I153" s="173">
        <v>0</v>
      </c>
      <c r="J153" s="173">
        <v>0</v>
      </c>
      <c r="K153" s="174">
        <v>0</v>
      </c>
      <c r="L153" s="173">
        <v>0</v>
      </c>
      <c r="M153" s="175">
        <f t="shared" si="13"/>
        <v>687.5</v>
      </c>
      <c r="N153" s="173">
        <f t="shared" si="14"/>
        <v>687.5</v>
      </c>
      <c r="O153" s="173">
        <f t="shared" si="12"/>
        <v>17187.5</v>
      </c>
      <c r="P153" s="174">
        <f t="shared" si="15"/>
        <v>687.5</v>
      </c>
      <c r="Q153" s="177"/>
      <c r="R153" s="177"/>
      <c r="S153" s="177"/>
    </row>
    <row r="154" spans="1:19" x14ac:dyDescent="0.2">
      <c r="A154" s="189"/>
      <c r="B154" s="190" t="s">
        <v>728</v>
      </c>
      <c r="C154" s="191">
        <v>7200</v>
      </c>
      <c r="D154" s="192" t="s">
        <v>466</v>
      </c>
      <c r="E154" s="190">
        <v>25</v>
      </c>
      <c r="F154" s="179">
        <f t="shared" si="11"/>
        <v>180000</v>
      </c>
      <c r="G154" s="192" t="s">
        <v>2519</v>
      </c>
      <c r="H154" s="171" t="s">
        <v>2676</v>
      </c>
      <c r="I154" s="173">
        <v>0</v>
      </c>
      <c r="J154" s="173">
        <v>0</v>
      </c>
      <c r="K154" s="174">
        <v>0</v>
      </c>
      <c r="L154" s="173">
        <v>0</v>
      </c>
      <c r="M154" s="175">
        <f t="shared" si="13"/>
        <v>6.25</v>
      </c>
      <c r="N154" s="173">
        <f t="shared" si="14"/>
        <v>6.25</v>
      </c>
      <c r="O154" s="173">
        <f t="shared" si="12"/>
        <v>45000</v>
      </c>
      <c r="P154" s="174">
        <f t="shared" si="15"/>
        <v>6.25</v>
      </c>
      <c r="Q154" s="177"/>
      <c r="R154" s="177"/>
      <c r="S154" s="177"/>
    </row>
    <row r="155" spans="1:19" x14ac:dyDescent="0.2">
      <c r="A155" s="189" t="s">
        <v>729</v>
      </c>
      <c r="B155" s="190" t="s">
        <v>730</v>
      </c>
      <c r="C155" s="191">
        <v>75</v>
      </c>
      <c r="D155" s="192" t="s">
        <v>499</v>
      </c>
      <c r="E155" s="190">
        <v>1000</v>
      </c>
      <c r="F155" s="179">
        <f t="shared" si="11"/>
        <v>75000</v>
      </c>
      <c r="G155" s="192" t="s">
        <v>2519</v>
      </c>
      <c r="H155" s="171" t="s">
        <v>2676</v>
      </c>
      <c r="I155" s="173">
        <v>0</v>
      </c>
      <c r="J155" s="173">
        <v>0</v>
      </c>
      <c r="K155" s="174">
        <v>0</v>
      </c>
      <c r="L155" s="173">
        <v>0</v>
      </c>
      <c r="M155" s="175">
        <f t="shared" si="13"/>
        <v>250</v>
      </c>
      <c r="N155" s="173">
        <f t="shared" si="14"/>
        <v>250</v>
      </c>
      <c r="O155" s="173">
        <f t="shared" si="12"/>
        <v>18750</v>
      </c>
      <c r="P155" s="174">
        <f t="shared" si="15"/>
        <v>250</v>
      </c>
      <c r="Q155" s="177"/>
      <c r="R155" s="177"/>
      <c r="S155" s="177"/>
    </row>
    <row r="156" spans="1:19" x14ac:dyDescent="0.2">
      <c r="A156" s="189"/>
      <c r="B156" s="190" t="s">
        <v>731</v>
      </c>
      <c r="C156" s="191">
        <v>970</v>
      </c>
      <c r="D156" s="192" t="s">
        <v>692</v>
      </c>
      <c r="E156" s="190">
        <v>50</v>
      </c>
      <c r="F156" s="179">
        <f t="shared" si="11"/>
        <v>48500</v>
      </c>
      <c r="G156" s="192" t="s">
        <v>2519</v>
      </c>
      <c r="H156" s="171" t="s">
        <v>2676</v>
      </c>
      <c r="I156" s="173">
        <v>0</v>
      </c>
      <c r="J156" s="173">
        <v>0</v>
      </c>
      <c r="K156" s="174">
        <v>0</v>
      </c>
      <c r="L156" s="173">
        <v>0</v>
      </c>
      <c r="M156" s="175">
        <f t="shared" si="13"/>
        <v>12.5</v>
      </c>
      <c r="N156" s="173">
        <f t="shared" si="14"/>
        <v>12.5</v>
      </c>
      <c r="O156" s="173">
        <f t="shared" si="12"/>
        <v>12125</v>
      </c>
      <c r="P156" s="174">
        <f t="shared" si="15"/>
        <v>12.5</v>
      </c>
      <c r="Q156" s="177"/>
      <c r="R156" s="177"/>
      <c r="S156" s="177"/>
    </row>
    <row r="157" spans="1:19" x14ac:dyDescent="0.2">
      <c r="A157" s="189"/>
      <c r="B157" s="190" t="s">
        <v>732</v>
      </c>
      <c r="C157" s="191">
        <v>35</v>
      </c>
      <c r="D157" s="192" t="s">
        <v>733</v>
      </c>
      <c r="E157" s="190">
        <v>125</v>
      </c>
      <c r="F157" s="179">
        <f t="shared" si="11"/>
        <v>4375</v>
      </c>
      <c r="G157" s="192" t="s">
        <v>2519</v>
      </c>
      <c r="H157" s="171" t="s">
        <v>2676</v>
      </c>
      <c r="I157" s="173">
        <v>0</v>
      </c>
      <c r="J157" s="173">
        <v>0</v>
      </c>
      <c r="K157" s="174">
        <v>0</v>
      </c>
      <c r="L157" s="173">
        <v>0</v>
      </c>
      <c r="M157" s="175">
        <f t="shared" si="13"/>
        <v>31.25</v>
      </c>
      <c r="N157" s="173">
        <f t="shared" si="14"/>
        <v>31.25</v>
      </c>
      <c r="O157" s="173">
        <f t="shared" si="12"/>
        <v>1093.75</v>
      </c>
      <c r="P157" s="174">
        <f t="shared" si="15"/>
        <v>31.25</v>
      </c>
      <c r="Q157" s="177"/>
      <c r="R157" s="177"/>
      <c r="S157" s="177"/>
    </row>
    <row r="158" spans="1:19" x14ac:dyDescent="0.2">
      <c r="A158" s="189"/>
      <c r="B158" s="190" t="s">
        <v>734</v>
      </c>
      <c r="C158" s="191">
        <v>236</v>
      </c>
      <c r="D158" s="192" t="s">
        <v>735</v>
      </c>
      <c r="E158" s="190">
        <v>50</v>
      </c>
      <c r="F158" s="179">
        <f t="shared" si="11"/>
        <v>11800</v>
      </c>
      <c r="G158" s="192" t="s">
        <v>2519</v>
      </c>
      <c r="H158" s="171" t="s">
        <v>2676</v>
      </c>
      <c r="I158" s="173">
        <v>0</v>
      </c>
      <c r="J158" s="173">
        <v>0</v>
      </c>
      <c r="K158" s="174">
        <v>0</v>
      </c>
      <c r="L158" s="173">
        <v>0</v>
      </c>
      <c r="M158" s="175">
        <f t="shared" si="13"/>
        <v>12.5</v>
      </c>
      <c r="N158" s="173">
        <f t="shared" si="14"/>
        <v>12.5</v>
      </c>
      <c r="O158" s="173">
        <f t="shared" si="12"/>
        <v>2950</v>
      </c>
      <c r="P158" s="174">
        <f t="shared" si="15"/>
        <v>12.5</v>
      </c>
      <c r="Q158" s="177"/>
      <c r="R158" s="177"/>
      <c r="S158" s="177"/>
    </row>
    <row r="159" spans="1:19" x14ac:dyDescent="0.2">
      <c r="A159" s="189"/>
      <c r="B159" s="190" t="s">
        <v>736</v>
      </c>
      <c r="C159" s="191"/>
      <c r="D159" s="192" t="s">
        <v>457</v>
      </c>
      <c r="E159" s="190">
        <v>250</v>
      </c>
      <c r="F159" s="179">
        <f t="shared" si="11"/>
        <v>0</v>
      </c>
      <c r="G159" s="192" t="s">
        <v>2519</v>
      </c>
      <c r="H159" s="171" t="s">
        <v>2676</v>
      </c>
      <c r="I159" s="173">
        <v>0</v>
      </c>
      <c r="J159" s="173">
        <v>0</v>
      </c>
      <c r="K159" s="174">
        <v>0</v>
      </c>
      <c r="L159" s="173">
        <v>0</v>
      </c>
      <c r="M159" s="175">
        <f t="shared" si="13"/>
        <v>62.5</v>
      </c>
      <c r="N159" s="173">
        <f t="shared" si="14"/>
        <v>62.5</v>
      </c>
      <c r="O159" s="173">
        <f t="shared" si="12"/>
        <v>0</v>
      </c>
      <c r="P159" s="174">
        <f t="shared" si="15"/>
        <v>62.5</v>
      </c>
      <c r="Q159" s="177"/>
      <c r="R159" s="177"/>
      <c r="S159" s="177"/>
    </row>
    <row r="160" spans="1:19" x14ac:dyDescent="0.2">
      <c r="A160" s="189"/>
      <c r="B160" s="190" t="s">
        <v>737</v>
      </c>
      <c r="C160" s="191">
        <v>360</v>
      </c>
      <c r="D160" s="192" t="s">
        <v>738</v>
      </c>
      <c r="E160" s="190">
        <v>500</v>
      </c>
      <c r="F160" s="179">
        <f t="shared" si="11"/>
        <v>180000</v>
      </c>
      <c r="G160" s="192" t="s">
        <v>2519</v>
      </c>
      <c r="H160" s="171" t="s">
        <v>2676</v>
      </c>
      <c r="I160" s="173">
        <v>0</v>
      </c>
      <c r="J160" s="173">
        <v>0</v>
      </c>
      <c r="K160" s="174">
        <v>0</v>
      </c>
      <c r="L160" s="173">
        <v>0</v>
      </c>
      <c r="M160" s="175">
        <f t="shared" si="13"/>
        <v>125</v>
      </c>
      <c r="N160" s="173">
        <f t="shared" si="14"/>
        <v>125</v>
      </c>
      <c r="O160" s="173">
        <f t="shared" si="12"/>
        <v>45000</v>
      </c>
      <c r="P160" s="174">
        <f t="shared" si="15"/>
        <v>125</v>
      </c>
      <c r="Q160" s="177"/>
      <c r="R160" s="177"/>
      <c r="S160" s="177"/>
    </row>
    <row r="161" spans="1:19" x14ac:dyDescent="0.2">
      <c r="A161" s="189"/>
      <c r="B161" s="190" t="s">
        <v>739</v>
      </c>
      <c r="C161" s="191">
        <v>24000</v>
      </c>
      <c r="D161" s="192" t="s">
        <v>454</v>
      </c>
      <c r="E161" s="190">
        <v>15</v>
      </c>
      <c r="F161" s="179">
        <f t="shared" si="11"/>
        <v>360000</v>
      </c>
      <c r="G161" s="192" t="s">
        <v>2519</v>
      </c>
      <c r="H161" s="171" t="s">
        <v>2676</v>
      </c>
      <c r="I161" s="173">
        <v>0</v>
      </c>
      <c r="J161" s="173">
        <v>0</v>
      </c>
      <c r="K161" s="174">
        <v>0</v>
      </c>
      <c r="L161" s="173">
        <v>0</v>
      </c>
      <c r="M161" s="175">
        <f t="shared" si="13"/>
        <v>3.75</v>
      </c>
      <c r="N161" s="173">
        <f t="shared" si="14"/>
        <v>3.75</v>
      </c>
      <c r="O161" s="173">
        <f t="shared" si="12"/>
        <v>90000</v>
      </c>
      <c r="P161" s="174">
        <f t="shared" si="15"/>
        <v>3.75</v>
      </c>
      <c r="Q161" s="177"/>
      <c r="R161" s="177"/>
      <c r="S161" s="177"/>
    </row>
    <row r="162" spans="1:19" x14ac:dyDescent="0.2">
      <c r="A162" s="189"/>
      <c r="B162" s="190" t="s">
        <v>740</v>
      </c>
      <c r="C162" s="191">
        <v>22000</v>
      </c>
      <c r="D162" s="192" t="s">
        <v>741</v>
      </c>
      <c r="E162" s="190">
        <v>15</v>
      </c>
      <c r="F162" s="179">
        <f t="shared" si="11"/>
        <v>330000</v>
      </c>
      <c r="G162" s="192" t="s">
        <v>2519</v>
      </c>
      <c r="H162" s="171" t="s">
        <v>2676</v>
      </c>
      <c r="I162" s="173">
        <v>0</v>
      </c>
      <c r="J162" s="173">
        <v>0</v>
      </c>
      <c r="K162" s="174">
        <v>0</v>
      </c>
      <c r="L162" s="173">
        <v>0</v>
      </c>
      <c r="M162" s="175">
        <f t="shared" si="13"/>
        <v>3.75</v>
      </c>
      <c r="N162" s="173">
        <f t="shared" si="14"/>
        <v>3.75</v>
      </c>
      <c r="O162" s="173">
        <f t="shared" si="12"/>
        <v>82500</v>
      </c>
      <c r="P162" s="174">
        <f t="shared" si="15"/>
        <v>3.75</v>
      </c>
      <c r="Q162" s="177"/>
      <c r="R162" s="177"/>
      <c r="S162" s="177"/>
    </row>
    <row r="163" spans="1:19" x14ac:dyDescent="0.2">
      <c r="A163" s="189"/>
      <c r="B163" s="190" t="s">
        <v>742</v>
      </c>
      <c r="C163" s="191">
        <v>2800</v>
      </c>
      <c r="D163" s="192" t="s">
        <v>743</v>
      </c>
      <c r="E163" s="190">
        <v>110</v>
      </c>
      <c r="F163" s="179">
        <f t="shared" si="11"/>
        <v>308000</v>
      </c>
      <c r="G163" s="192" t="s">
        <v>2519</v>
      </c>
      <c r="H163" s="171" t="s">
        <v>2676</v>
      </c>
      <c r="I163" s="173">
        <v>0</v>
      </c>
      <c r="J163" s="173">
        <v>0</v>
      </c>
      <c r="K163" s="174">
        <v>0</v>
      </c>
      <c r="L163" s="173">
        <v>0</v>
      </c>
      <c r="M163" s="175">
        <f t="shared" si="13"/>
        <v>27.5</v>
      </c>
      <c r="N163" s="173">
        <f t="shared" si="14"/>
        <v>27.5</v>
      </c>
      <c r="O163" s="173">
        <f t="shared" si="12"/>
        <v>77000</v>
      </c>
      <c r="P163" s="174">
        <f t="shared" si="15"/>
        <v>27.5</v>
      </c>
      <c r="Q163" s="177"/>
      <c r="R163" s="177"/>
      <c r="S163" s="177"/>
    </row>
    <row r="164" spans="1:19" x14ac:dyDescent="0.2">
      <c r="A164" s="189"/>
      <c r="B164" s="190" t="s">
        <v>744</v>
      </c>
      <c r="C164" s="191">
        <v>995</v>
      </c>
      <c r="D164" s="192" t="s">
        <v>454</v>
      </c>
      <c r="E164" s="190">
        <v>1180</v>
      </c>
      <c r="F164" s="179">
        <f t="shared" si="11"/>
        <v>1174100</v>
      </c>
      <c r="G164" s="192" t="s">
        <v>2519</v>
      </c>
      <c r="H164" s="171" t="s">
        <v>2676</v>
      </c>
      <c r="I164" s="173">
        <v>0</v>
      </c>
      <c r="J164" s="173">
        <v>0</v>
      </c>
      <c r="K164" s="174">
        <v>0</v>
      </c>
      <c r="L164" s="173">
        <v>0</v>
      </c>
      <c r="M164" s="175">
        <f t="shared" si="13"/>
        <v>295</v>
      </c>
      <c r="N164" s="173">
        <f t="shared" si="14"/>
        <v>295</v>
      </c>
      <c r="O164" s="173">
        <f t="shared" si="12"/>
        <v>293525</v>
      </c>
      <c r="P164" s="174">
        <f t="shared" si="15"/>
        <v>295</v>
      </c>
      <c r="Q164" s="177"/>
      <c r="R164" s="177"/>
      <c r="S164" s="177"/>
    </row>
    <row r="165" spans="1:19" x14ac:dyDescent="0.2">
      <c r="A165" s="189" t="s">
        <v>745</v>
      </c>
      <c r="B165" s="190" t="s">
        <v>746</v>
      </c>
      <c r="C165" s="191">
        <v>692</v>
      </c>
      <c r="D165" s="192" t="s">
        <v>484</v>
      </c>
      <c r="E165" s="190">
        <v>290</v>
      </c>
      <c r="F165" s="179">
        <f t="shared" si="11"/>
        <v>200680</v>
      </c>
      <c r="G165" s="192" t="s">
        <v>2519</v>
      </c>
      <c r="H165" s="171" t="s">
        <v>2676</v>
      </c>
      <c r="I165" s="173">
        <v>0</v>
      </c>
      <c r="J165" s="173">
        <v>0</v>
      </c>
      <c r="K165" s="174">
        <v>0</v>
      </c>
      <c r="L165" s="173">
        <v>0</v>
      </c>
      <c r="M165" s="175">
        <f t="shared" si="13"/>
        <v>72.5</v>
      </c>
      <c r="N165" s="173">
        <f t="shared" si="14"/>
        <v>72.5</v>
      </c>
      <c r="O165" s="173">
        <f t="shared" si="12"/>
        <v>50170</v>
      </c>
      <c r="P165" s="174">
        <f t="shared" si="15"/>
        <v>72.5</v>
      </c>
      <c r="Q165" s="177"/>
      <c r="R165" s="177"/>
      <c r="S165" s="177"/>
    </row>
    <row r="166" spans="1:19" x14ac:dyDescent="0.2">
      <c r="A166" s="189" t="s">
        <v>747</v>
      </c>
      <c r="B166" s="190" t="s">
        <v>748</v>
      </c>
      <c r="C166" s="191">
        <v>20</v>
      </c>
      <c r="D166" s="192" t="s">
        <v>496</v>
      </c>
      <c r="E166" s="190">
        <v>5500</v>
      </c>
      <c r="F166" s="179">
        <f t="shared" si="11"/>
        <v>110000</v>
      </c>
      <c r="G166" s="192" t="s">
        <v>2519</v>
      </c>
      <c r="H166" s="171" t="s">
        <v>2676</v>
      </c>
      <c r="I166" s="173">
        <v>0</v>
      </c>
      <c r="J166" s="173">
        <v>0</v>
      </c>
      <c r="K166" s="174">
        <v>0</v>
      </c>
      <c r="L166" s="173">
        <v>0</v>
      </c>
      <c r="M166" s="175">
        <f t="shared" si="13"/>
        <v>1375</v>
      </c>
      <c r="N166" s="173">
        <f t="shared" si="14"/>
        <v>1375</v>
      </c>
      <c r="O166" s="173">
        <f t="shared" si="12"/>
        <v>27500</v>
      </c>
      <c r="P166" s="174">
        <f t="shared" si="15"/>
        <v>1375</v>
      </c>
      <c r="Q166" s="177"/>
      <c r="R166" s="177"/>
      <c r="S166" s="177"/>
    </row>
    <row r="167" spans="1:19" x14ac:dyDescent="0.2">
      <c r="A167" s="189"/>
      <c r="B167" s="190" t="s">
        <v>749</v>
      </c>
      <c r="C167" s="191">
        <v>77</v>
      </c>
      <c r="D167" s="192" t="s">
        <v>463</v>
      </c>
      <c r="E167" s="190">
        <v>540</v>
      </c>
      <c r="F167" s="179">
        <f t="shared" si="11"/>
        <v>41580</v>
      </c>
      <c r="G167" s="192" t="s">
        <v>2519</v>
      </c>
      <c r="H167" s="171" t="s">
        <v>2676</v>
      </c>
      <c r="I167" s="173">
        <v>0</v>
      </c>
      <c r="J167" s="173">
        <v>0</v>
      </c>
      <c r="K167" s="174">
        <v>0</v>
      </c>
      <c r="L167" s="173">
        <v>0</v>
      </c>
      <c r="M167" s="175">
        <f t="shared" si="13"/>
        <v>135</v>
      </c>
      <c r="N167" s="173">
        <f t="shared" si="14"/>
        <v>135</v>
      </c>
      <c r="O167" s="173">
        <f t="shared" si="12"/>
        <v>10395</v>
      </c>
      <c r="P167" s="174">
        <f t="shared" si="15"/>
        <v>135</v>
      </c>
      <c r="Q167" s="177"/>
      <c r="R167" s="177"/>
      <c r="S167" s="177"/>
    </row>
    <row r="168" spans="1:19" x14ac:dyDescent="0.2">
      <c r="A168" s="189" t="s">
        <v>750</v>
      </c>
      <c r="B168" s="190" t="s">
        <v>751</v>
      </c>
      <c r="C168" s="191">
        <v>325</v>
      </c>
      <c r="D168" s="192" t="s">
        <v>490</v>
      </c>
      <c r="E168" s="190">
        <v>3800</v>
      </c>
      <c r="F168" s="179">
        <f t="shared" si="11"/>
        <v>1235000</v>
      </c>
      <c r="G168" s="192" t="s">
        <v>2519</v>
      </c>
      <c r="H168" s="171" t="s">
        <v>2676</v>
      </c>
      <c r="I168" s="173">
        <v>0</v>
      </c>
      <c r="J168" s="173">
        <v>0</v>
      </c>
      <c r="K168" s="174">
        <v>0</v>
      </c>
      <c r="L168" s="173">
        <v>0</v>
      </c>
      <c r="M168" s="175">
        <f t="shared" si="13"/>
        <v>950</v>
      </c>
      <c r="N168" s="173">
        <f t="shared" si="14"/>
        <v>950</v>
      </c>
      <c r="O168" s="173">
        <f t="shared" si="12"/>
        <v>308750</v>
      </c>
      <c r="P168" s="174">
        <f t="shared" si="15"/>
        <v>950</v>
      </c>
      <c r="Q168" s="177"/>
      <c r="R168" s="177"/>
      <c r="S168" s="177"/>
    </row>
    <row r="169" spans="1:19" x14ac:dyDescent="0.2">
      <c r="A169" s="189" t="s">
        <v>752</v>
      </c>
      <c r="B169" s="190" t="s">
        <v>753</v>
      </c>
      <c r="C169" s="191">
        <v>30</v>
      </c>
      <c r="D169" s="192" t="s">
        <v>496</v>
      </c>
      <c r="E169" s="190">
        <v>74000</v>
      </c>
      <c r="F169" s="179">
        <f t="shared" si="11"/>
        <v>2220000</v>
      </c>
      <c r="G169" s="192" t="s">
        <v>2519</v>
      </c>
      <c r="H169" s="171" t="s">
        <v>2676</v>
      </c>
      <c r="I169" s="173">
        <v>0</v>
      </c>
      <c r="J169" s="173">
        <v>0</v>
      </c>
      <c r="K169" s="174">
        <v>0</v>
      </c>
      <c r="L169" s="173">
        <v>0</v>
      </c>
      <c r="M169" s="175">
        <f t="shared" si="13"/>
        <v>18500</v>
      </c>
      <c r="N169" s="173">
        <f t="shared" si="14"/>
        <v>18500</v>
      </c>
      <c r="O169" s="173">
        <f t="shared" si="12"/>
        <v>555000</v>
      </c>
      <c r="P169" s="174">
        <f t="shared" si="15"/>
        <v>18500</v>
      </c>
      <c r="Q169" s="177"/>
      <c r="R169" s="177"/>
      <c r="S169" s="177"/>
    </row>
    <row r="170" spans="1:19" x14ac:dyDescent="0.2">
      <c r="A170" s="189"/>
      <c r="B170" s="190" t="s">
        <v>754</v>
      </c>
      <c r="C170" s="191">
        <v>350</v>
      </c>
      <c r="D170" s="192" t="s">
        <v>466</v>
      </c>
      <c r="E170" s="190">
        <v>1585</v>
      </c>
      <c r="F170" s="179">
        <f t="shared" si="11"/>
        <v>554750</v>
      </c>
      <c r="G170" s="192" t="s">
        <v>2519</v>
      </c>
      <c r="H170" s="171" t="s">
        <v>2676</v>
      </c>
      <c r="I170" s="173">
        <v>0</v>
      </c>
      <c r="J170" s="173">
        <v>0</v>
      </c>
      <c r="K170" s="174">
        <v>0</v>
      </c>
      <c r="L170" s="173">
        <v>0</v>
      </c>
      <c r="M170" s="175">
        <f t="shared" si="13"/>
        <v>396.25</v>
      </c>
      <c r="N170" s="173">
        <f t="shared" si="14"/>
        <v>396.25</v>
      </c>
      <c r="O170" s="173">
        <f t="shared" si="12"/>
        <v>138687.5</v>
      </c>
      <c r="P170" s="174">
        <f t="shared" si="15"/>
        <v>396.25</v>
      </c>
      <c r="Q170" s="177"/>
      <c r="R170" s="177"/>
      <c r="S170" s="177"/>
    </row>
    <row r="171" spans="1:19" x14ac:dyDescent="0.2">
      <c r="A171" s="189"/>
      <c r="B171" s="190" t="s">
        <v>755</v>
      </c>
      <c r="C171" s="191">
        <v>1250</v>
      </c>
      <c r="D171" s="192" t="s">
        <v>466</v>
      </c>
      <c r="E171" s="190">
        <v>290</v>
      </c>
      <c r="F171" s="179">
        <f t="shared" si="11"/>
        <v>362500</v>
      </c>
      <c r="G171" s="192" t="s">
        <v>2519</v>
      </c>
      <c r="H171" s="171" t="s">
        <v>2676</v>
      </c>
      <c r="I171" s="173">
        <v>0</v>
      </c>
      <c r="J171" s="173">
        <v>0</v>
      </c>
      <c r="K171" s="174">
        <v>0</v>
      </c>
      <c r="L171" s="173">
        <v>0</v>
      </c>
      <c r="M171" s="175">
        <f t="shared" si="13"/>
        <v>72.5</v>
      </c>
      <c r="N171" s="173">
        <f t="shared" si="14"/>
        <v>72.5</v>
      </c>
      <c r="O171" s="173">
        <f t="shared" si="12"/>
        <v>90625</v>
      </c>
      <c r="P171" s="174">
        <f t="shared" si="15"/>
        <v>72.5</v>
      </c>
      <c r="Q171" s="177"/>
      <c r="R171" s="177"/>
      <c r="S171" s="177"/>
    </row>
    <row r="172" spans="1:19" x14ac:dyDescent="0.2">
      <c r="A172" s="189"/>
      <c r="B172" s="190" t="s">
        <v>756</v>
      </c>
      <c r="C172" s="191">
        <v>900</v>
      </c>
      <c r="D172" s="192" t="s">
        <v>757</v>
      </c>
      <c r="E172" s="190">
        <v>500</v>
      </c>
      <c r="F172" s="179">
        <f t="shared" si="11"/>
        <v>450000</v>
      </c>
      <c r="G172" s="192" t="s">
        <v>2519</v>
      </c>
      <c r="H172" s="171" t="s">
        <v>2676</v>
      </c>
      <c r="I172" s="173">
        <v>0</v>
      </c>
      <c r="J172" s="173">
        <v>0</v>
      </c>
      <c r="K172" s="174">
        <v>0</v>
      </c>
      <c r="L172" s="173">
        <v>0</v>
      </c>
      <c r="M172" s="175">
        <f t="shared" si="13"/>
        <v>125</v>
      </c>
      <c r="N172" s="173">
        <f t="shared" si="14"/>
        <v>125</v>
      </c>
      <c r="O172" s="173">
        <f t="shared" si="12"/>
        <v>112500</v>
      </c>
      <c r="P172" s="174">
        <f t="shared" si="15"/>
        <v>125</v>
      </c>
      <c r="Q172" s="177"/>
      <c r="R172" s="177"/>
      <c r="S172" s="177"/>
    </row>
    <row r="173" spans="1:19" x14ac:dyDescent="0.2">
      <c r="A173" s="189"/>
      <c r="B173" s="190" t="s">
        <v>758</v>
      </c>
      <c r="C173" s="191">
        <v>110</v>
      </c>
      <c r="D173" s="192" t="s">
        <v>759</v>
      </c>
      <c r="E173" s="190">
        <v>2000</v>
      </c>
      <c r="F173" s="179">
        <f t="shared" si="11"/>
        <v>220000</v>
      </c>
      <c r="G173" s="192" t="s">
        <v>2519</v>
      </c>
      <c r="H173" s="171" t="s">
        <v>2676</v>
      </c>
      <c r="I173" s="173">
        <v>0</v>
      </c>
      <c r="J173" s="173">
        <v>0</v>
      </c>
      <c r="K173" s="174">
        <v>0</v>
      </c>
      <c r="L173" s="173">
        <v>0</v>
      </c>
      <c r="M173" s="175">
        <f t="shared" si="13"/>
        <v>500</v>
      </c>
      <c r="N173" s="173">
        <f t="shared" si="14"/>
        <v>500</v>
      </c>
      <c r="O173" s="173">
        <f t="shared" si="12"/>
        <v>55000</v>
      </c>
      <c r="P173" s="174">
        <f t="shared" si="15"/>
        <v>500</v>
      </c>
      <c r="Q173" s="177"/>
      <c r="R173" s="177"/>
      <c r="S173" s="177"/>
    </row>
    <row r="174" spans="1:19" x14ac:dyDescent="0.2">
      <c r="A174" s="189"/>
      <c r="B174" s="190" t="s">
        <v>760</v>
      </c>
      <c r="C174" s="191">
        <v>110</v>
      </c>
      <c r="D174" s="192" t="s">
        <v>759</v>
      </c>
      <c r="E174" s="190">
        <v>2000</v>
      </c>
      <c r="F174" s="179">
        <f t="shared" si="11"/>
        <v>220000</v>
      </c>
      <c r="G174" s="192" t="s">
        <v>2519</v>
      </c>
      <c r="H174" s="171" t="s">
        <v>2676</v>
      </c>
      <c r="I174" s="173">
        <v>0</v>
      </c>
      <c r="J174" s="173">
        <v>0</v>
      </c>
      <c r="K174" s="174">
        <v>0</v>
      </c>
      <c r="L174" s="173">
        <v>0</v>
      </c>
      <c r="M174" s="175">
        <f t="shared" si="13"/>
        <v>500</v>
      </c>
      <c r="N174" s="173">
        <f t="shared" si="14"/>
        <v>500</v>
      </c>
      <c r="O174" s="173">
        <f t="shared" si="12"/>
        <v>55000</v>
      </c>
      <c r="P174" s="174">
        <f t="shared" si="15"/>
        <v>500</v>
      </c>
      <c r="Q174" s="177"/>
      <c r="R174" s="177"/>
      <c r="S174" s="177"/>
    </row>
    <row r="175" spans="1:19" x14ac:dyDescent="0.2">
      <c r="A175" s="189" t="s">
        <v>761</v>
      </c>
      <c r="B175" s="190" t="s">
        <v>762</v>
      </c>
      <c r="C175" s="191">
        <v>30</v>
      </c>
      <c r="D175" s="192" t="s">
        <v>457</v>
      </c>
      <c r="E175" s="190">
        <v>500</v>
      </c>
      <c r="F175" s="179">
        <f t="shared" si="11"/>
        <v>15000</v>
      </c>
      <c r="G175" s="192" t="s">
        <v>2519</v>
      </c>
      <c r="H175" s="171" t="s">
        <v>2676</v>
      </c>
      <c r="I175" s="173">
        <v>0</v>
      </c>
      <c r="J175" s="173">
        <v>0</v>
      </c>
      <c r="K175" s="174">
        <v>0</v>
      </c>
      <c r="L175" s="173">
        <v>0</v>
      </c>
      <c r="M175" s="175">
        <f t="shared" si="13"/>
        <v>125</v>
      </c>
      <c r="N175" s="173">
        <f t="shared" si="14"/>
        <v>125</v>
      </c>
      <c r="O175" s="173">
        <f t="shared" si="12"/>
        <v>3750</v>
      </c>
      <c r="P175" s="174">
        <f t="shared" si="15"/>
        <v>125</v>
      </c>
      <c r="Q175" s="177"/>
      <c r="R175" s="177"/>
      <c r="S175" s="177"/>
    </row>
    <row r="176" spans="1:19" x14ac:dyDescent="0.2">
      <c r="A176" s="189" t="s">
        <v>763</v>
      </c>
      <c r="B176" s="190" t="s">
        <v>764</v>
      </c>
      <c r="C176" s="191">
        <v>200</v>
      </c>
      <c r="D176" s="192" t="s">
        <v>765</v>
      </c>
      <c r="E176" s="190">
        <v>1750</v>
      </c>
      <c r="F176" s="179">
        <f t="shared" si="11"/>
        <v>350000</v>
      </c>
      <c r="G176" s="192" t="s">
        <v>2519</v>
      </c>
      <c r="H176" s="171" t="s">
        <v>2676</v>
      </c>
      <c r="I176" s="173">
        <v>0</v>
      </c>
      <c r="J176" s="173">
        <v>0</v>
      </c>
      <c r="K176" s="174">
        <v>0</v>
      </c>
      <c r="L176" s="173">
        <v>0</v>
      </c>
      <c r="M176" s="175">
        <f t="shared" si="13"/>
        <v>437.5</v>
      </c>
      <c r="N176" s="173">
        <f t="shared" si="14"/>
        <v>437.5</v>
      </c>
      <c r="O176" s="173">
        <f t="shared" si="12"/>
        <v>87500</v>
      </c>
      <c r="P176" s="174">
        <f t="shared" si="15"/>
        <v>437.5</v>
      </c>
      <c r="Q176" s="177"/>
      <c r="R176" s="177"/>
      <c r="S176" s="177"/>
    </row>
    <row r="177" spans="1:19" x14ac:dyDescent="0.2">
      <c r="A177" s="189"/>
      <c r="B177" s="190" t="s">
        <v>766</v>
      </c>
      <c r="C177" s="191">
        <v>220</v>
      </c>
      <c r="D177" s="192" t="s">
        <v>571</v>
      </c>
      <c r="E177" s="190">
        <v>1000</v>
      </c>
      <c r="F177" s="179">
        <f t="shared" si="11"/>
        <v>220000</v>
      </c>
      <c r="G177" s="192" t="s">
        <v>2519</v>
      </c>
      <c r="H177" s="171" t="s">
        <v>2676</v>
      </c>
      <c r="I177" s="173">
        <v>0</v>
      </c>
      <c r="J177" s="173">
        <v>0</v>
      </c>
      <c r="K177" s="174">
        <v>0</v>
      </c>
      <c r="L177" s="173">
        <v>0</v>
      </c>
      <c r="M177" s="175">
        <f t="shared" si="13"/>
        <v>250</v>
      </c>
      <c r="N177" s="173">
        <f t="shared" si="14"/>
        <v>250</v>
      </c>
      <c r="O177" s="173">
        <f t="shared" si="12"/>
        <v>55000</v>
      </c>
      <c r="P177" s="174">
        <f t="shared" si="15"/>
        <v>250</v>
      </c>
      <c r="Q177" s="177"/>
      <c r="R177" s="177"/>
      <c r="S177" s="177"/>
    </row>
    <row r="178" spans="1:19" x14ac:dyDescent="0.2">
      <c r="A178" s="189" t="s">
        <v>767</v>
      </c>
      <c r="B178" s="190" t="s">
        <v>768</v>
      </c>
      <c r="C178" s="191">
        <v>28</v>
      </c>
      <c r="D178" s="192" t="s">
        <v>769</v>
      </c>
      <c r="E178" s="190">
        <v>7450</v>
      </c>
      <c r="F178" s="179">
        <f t="shared" si="11"/>
        <v>208600</v>
      </c>
      <c r="G178" s="192" t="s">
        <v>2519</v>
      </c>
      <c r="H178" s="171" t="s">
        <v>2676</v>
      </c>
      <c r="I178" s="173">
        <v>0</v>
      </c>
      <c r="J178" s="173">
        <v>0</v>
      </c>
      <c r="K178" s="174">
        <v>0</v>
      </c>
      <c r="L178" s="173">
        <v>0</v>
      </c>
      <c r="M178" s="175">
        <f t="shared" si="13"/>
        <v>1862.5</v>
      </c>
      <c r="N178" s="173">
        <f t="shared" si="14"/>
        <v>1862.5</v>
      </c>
      <c r="O178" s="173">
        <f t="shared" si="12"/>
        <v>52150</v>
      </c>
      <c r="P178" s="174">
        <f t="shared" si="15"/>
        <v>1862.5</v>
      </c>
      <c r="Q178" s="177"/>
      <c r="R178" s="177"/>
      <c r="S178" s="177"/>
    </row>
    <row r="179" spans="1:19" x14ac:dyDescent="0.2">
      <c r="A179" s="189"/>
      <c r="B179" s="190" t="s">
        <v>770</v>
      </c>
      <c r="C179" s="191">
        <v>700</v>
      </c>
      <c r="D179" s="192" t="s">
        <v>771</v>
      </c>
      <c r="E179" s="190">
        <v>145</v>
      </c>
      <c r="F179" s="179">
        <f t="shared" si="11"/>
        <v>101500</v>
      </c>
      <c r="G179" s="192" t="s">
        <v>2519</v>
      </c>
      <c r="H179" s="171" t="s">
        <v>2676</v>
      </c>
      <c r="I179" s="173">
        <v>0</v>
      </c>
      <c r="J179" s="173">
        <v>0</v>
      </c>
      <c r="K179" s="174">
        <v>0</v>
      </c>
      <c r="L179" s="173">
        <v>0</v>
      </c>
      <c r="M179" s="175">
        <f t="shared" si="13"/>
        <v>36.25</v>
      </c>
      <c r="N179" s="173">
        <f t="shared" si="14"/>
        <v>36.25</v>
      </c>
      <c r="O179" s="173">
        <f t="shared" si="12"/>
        <v>25375</v>
      </c>
      <c r="P179" s="174">
        <f t="shared" si="15"/>
        <v>36.25</v>
      </c>
      <c r="Q179" s="177"/>
      <c r="R179" s="177"/>
      <c r="S179" s="177"/>
    </row>
    <row r="180" spans="1:19" x14ac:dyDescent="0.2">
      <c r="A180" s="189" t="s">
        <v>772</v>
      </c>
      <c r="B180" s="190" t="s">
        <v>773</v>
      </c>
      <c r="C180" s="191">
        <v>18</v>
      </c>
      <c r="D180" s="192" t="s">
        <v>457</v>
      </c>
      <c r="E180" s="190">
        <v>20000</v>
      </c>
      <c r="F180" s="179">
        <f t="shared" si="11"/>
        <v>360000</v>
      </c>
      <c r="G180" s="192" t="s">
        <v>2519</v>
      </c>
      <c r="H180" s="171" t="s">
        <v>2676</v>
      </c>
      <c r="I180" s="173">
        <v>0</v>
      </c>
      <c r="J180" s="173">
        <v>0</v>
      </c>
      <c r="K180" s="174">
        <v>0</v>
      </c>
      <c r="L180" s="173">
        <v>0</v>
      </c>
      <c r="M180" s="175">
        <f t="shared" si="13"/>
        <v>5000</v>
      </c>
      <c r="N180" s="173">
        <f t="shared" si="14"/>
        <v>5000</v>
      </c>
      <c r="O180" s="173">
        <f t="shared" si="12"/>
        <v>90000</v>
      </c>
      <c r="P180" s="174">
        <f t="shared" si="15"/>
        <v>5000</v>
      </c>
      <c r="Q180" s="177"/>
      <c r="R180" s="177"/>
      <c r="S180" s="177"/>
    </row>
    <row r="181" spans="1:19" x14ac:dyDescent="0.2">
      <c r="A181" s="189"/>
      <c r="B181" s="190" t="s">
        <v>774</v>
      </c>
      <c r="C181" s="191">
        <v>200</v>
      </c>
      <c r="D181" s="192" t="s">
        <v>775</v>
      </c>
      <c r="E181" s="190">
        <v>100</v>
      </c>
      <c r="F181" s="179">
        <f t="shared" si="11"/>
        <v>20000</v>
      </c>
      <c r="G181" s="192" t="s">
        <v>2519</v>
      </c>
      <c r="H181" s="171" t="s">
        <v>2676</v>
      </c>
      <c r="I181" s="173">
        <v>0</v>
      </c>
      <c r="J181" s="173">
        <v>0</v>
      </c>
      <c r="K181" s="174">
        <v>0</v>
      </c>
      <c r="L181" s="173">
        <v>0</v>
      </c>
      <c r="M181" s="175">
        <f t="shared" si="13"/>
        <v>25</v>
      </c>
      <c r="N181" s="173">
        <f t="shared" si="14"/>
        <v>25</v>
      </c>
      <c r="O181" s="173">
        <f t="shared" si="12"/>
        <v>5000</v>
      </c>
      <c r="P181" s="174">
        <f t="shared" si="15"/>
        <v>25</v>
      </c>
      <c r="Q181" s="177"/>
      <c r="R181" s="177"/>
      <c r="S181" s="177"/>
    </row>
    <row r="182" spans="1:19" x14ac:dyDescent="0.2">
      <c r="A182" s="189" t="s">
        <v>776</v>
      </c>
      <c r="B182" s="190" t="s">
        <v>774</v>
      </c>
      <c r="C182" s="191">
        <v>1200</v>
      </c>
      <c r="D182" s="192" t="s">
        <v>484</v>
      </c>
      <c r="E182" s="190">
        <v>800</v>
      </c>
      <c r="F182" s="179">
        <f t="shared" si="11"/>
        <v>960000</v>
      </c>
      <c r="G182" s="192" t="s">
        <v>2519</v>
      </c>
      <c r="H182" s="171" t="s">
        <v>2676</v>
      </c>
      <c r="I182" s="173">
        <v>0</v>
      </c>
      <c r="J182" s="173">
        <v>0</v>
      </c>
      <c r="K182" s="174">
        <v>0</v>
      </c>
      <c r="L182" s="173">
        <v>0</v>
      </c>
      <c r="M182" s="175">
        <f t="shared" si="13"/>
        <v>200</v>
      </c>
      <c r="N182" s="173">
        <f t="shared" si="14"/>
        <v>200</v>
      </c>
      <c r="O182" s="173">
        <f t="shared" si="12"/>
        <v>240000</v>
      </c>
      <c r="P182" s="174">
        <f t="shared" si="15"/>
        <v>200</v>
      </c>
      <c r="Q182" s="177"/>
      <c r="R182" s="177"/>
      <c r="S182" s="177"/>
    </row>
    <row r="183" spans="1:19" x14ac:dyDescent="0.2">
      <c r="A183" s="189"/>
      <c r="B183" s="190" t="s">
        <v>777</v>
      </c>
      <c r="C183" s="191">
        <v>77</v>
      </c>
      <c r="D183" s="192" t="s">
        <v>466</v>
      </c>
      <c r="E183" s="190">
        <v>50</v>
      </c>
      <c r="F183" s="179">
        <f t="shared" si="11"/>
        <v>3850</v>
      </c>
      <c r="G183" s="192" t="s">
        <v>2519</v>
      </c>
      <c r="H183" s="171" t="s">
        <v>2676</v>
      </c>
      <c r="I183" s="173">
        <v>0</v>
      </c>
      <c r="J183" s="173">
        <v>0</v>
      </c>
      <c r="K183" s="174">
        <v>0</v>
      </c>
      <c r="L183" s="173">
        <v>0</v>
      </c>
      <c r="M183" s="175">
        <f t="shared" si="13"/>
        <v>12.5</v>
      </c>
      <c r="N183" s="173">
        <f t="shared" si="14"/>
        <v>12.5</v>
      </c>
      <c r="O183" s="173">
        <f t="shared" si="12"/>
        <v>962.5</v>
      </c>
      <c r="P183" s="174">
        <f t="shared" si="15"/>
        <v>12.5</v>
      </c>
      <c r="Q183" s="177"/>
      <c r="R183" s="177"/>
      <c r="S183" s="177"/>
    </row>
    <row r="184" spans="1:19" x14ac:dyDescent="0.2">
      <c r="A184" s="189"/>
      <c r="B184" s="190" t="s">
        <v>778</v>
      </c>
      <c r="C184" s="191">
        <v>75</v>
      </c>
      <c r="D184" s="192" t="s">
        <v>466</v>
      </c>
      <c r="E184" s="190">
        <v>50</v>
      </c>
      <c r="F184" s="179">
        <f t="shared" si="11"/>
        <v>3750</v>
      </c>
      <c r="G184" s="192" t="s">
        <v>2519</v>
      </c>
      <c r="H184" s="171" t="s">
        <v>2676</v>
      </c>
      <c r="I184" s="173">
        <v>0</v>
      </c>
      <c r="J184" s="173">
        <v>0</v>
      </c>
      <c r="K184" s="174">
        <v>0</v>
      </c>
      <c r="L184" s="173">
        <v>0</v>
      </c>
      <c r="M184" s="175">
        <f t="shared" si="13"/>
        <v>12.5</v>
      </c>
      <c r="N184" s="173">
        <f t="shared" si="14"/>
        <v>12.5</v>
      </c>
      <c r="O184" s="173">
        <f t="shared" si="12"/>
        <v>937.5</v>
      </c>
      <c r="P184" s="174">
        <f t="shared" si="15"/>
        <v>12.5</v>
      </c>
      <c r="Q184" s="177"/>
      <c r="R184" s="177"/>
      <c r="S184" s="177"/>
    </row>
    <row r="185" spans="1:19" x14ac:dyDescent="0.2">
      <c r="A185" s="189"/>
      <c r="B185" s="190" t="s">
        <v>779</v>
      </c>
      <c r="C185" s="191">
        <v>75</v>
      </c>
      <c r="D185" s="192" t="s">
        <v>466</v>
      </c>
      <c r="E185" s="190">
        <v>50</v>
      </c>
      <c r="F185" s="179">
        <f t="shared" si="11"/>
        <v>3750</v>
      </c>
      <c r="G185" s="192" t="s">
        <v>2519</v>
      </c>
      <c r="H185" s="171" t="s">
        <v>2676</v>
      </c>
      <c r="I185" s="173">
        <v>0</v>
      </c>
      <c r="J185" s="173">
        <v>0</v>
      </c>
      <c r="K185" s="174">
        <v>0</v>
      </c>
      <c r="L185" s="173">
        <v>0</v>
      </c>
      <c r="M185" s="175">
        <f t="shared" si="13"/>
        <v>12.5</v>
      </c>
      <c r="N185" s="173">
        <f t="shared" si="14"/>
        <v>12.5</v>
      </c>
      <c r="O185" s="173">
        <f t="shared" si="12"/>
        <v>937.5</v>
      </c>
      <c r="P185" s="174">
        <f t="shared" si="15"/>
        <v>12.5</v>
      </c>
      <c r="Q185" s="177"/>
      <c r="R185" s="177"/>
      <c r="S185" s="177"/>
    </row>
    <row r="186" spans="1:19" x14ac:dyDescent="0.2">
      <c r="A186" s="189" t="s">
        <v>780</v>
      </c>
      <c r="B186" s="190" t="s">
        <v>781</v>
      </c>
      <c r="C186" s="191">
        <v>350</v>
      </c>
      <c r="D186" s="192" t="s">
        <v>484</v>
      </c>
      <c r="E186" s="190">
        <v>9000</v>
      </c>
      <c r="F186" s="179">
        <f t="shared" si="11"/>
        <v>3150000</v>
      </c>
      <c r="G186" s="192" t="s">
        <v>2519</v>
      </c>
      <c r="H186" s="171" t="s">
        <v>2676</v>
      </c>
      <c r="I186" s="173">
        <v>0</v>
      </c>
      <c r="J186" s="173">
        <v>0</v>
      </c>
      <c r="K186" s="174">
        <v>0</v>
      </c>
      <c r="L186" s="173">
        <v>0</v>
      </c>
      <c r="M186" s="175">
        <f t="shared" si="13"/>
        <v>2250</v>
      </c>
      <c r="N186" s="173">
        <f t="shared" si="14"/>
        <v>2250</v>
      </c>
      <c r="O186" s="173">
        <f t="shared" si="12"/>
        <v>787500</v>
      </c>
      <c r="P186" s="174">
        <f t="shared" si="15"/>
        <v>2250</v>
      </c>
      <c r="Q186" s="177"/>
      <c r="R186" s="177"/>
      <c r="S186" s="177"/>
    </row>
    <row r="187" spans="1:19" x14ac:dyDescent="0.2">
      <c r="A187" s="189" t="s">
        <v>782</v>
      </c>
      <c r="B187" s="190" t="s">
        <v>783</v>
      </c>
      <c r="C187" s="191">
        <v>250</v>
      </c>
      <c r="D187" s="192" t="s">
        <v>499</v>
      </c>
      <c r="E187" s="190">
        <v>1225</v>
      </c>
      <c r="F187" s="179">
        <f t="shared" si="11"/>
        <v>306250</v>
      </c>
      <c r="G187" s="192" t="s">
        <v>2519</v>
      </c>
      <c r="H187" s="171" t="s">
        <v>2676</v>
      </c>
      <c r="I187" s="173">
        <v>0</v>
      </c>
      <c r="J187" s="173">
        <v>0</v>
      </c>
      <c r="K187" s="174">
        <v>0</v>
      </c>
      <c r="L187" s="173">
        <v>0</v>
      </c>
      <c r="M187" s="175">
        <f t="shared" si="13"/>
        <v>306.25</v>
      </c>
      <c r="N187" s="173">
        <f t="shared" si="14"/>
        <v>306.25</v>
      </c>
      <c r="O187" s="173">
        <f t="shared" si="12"/>
        <v>76562.5</v>
      </c>
      <c r="P187" s="174">
        <f t="shared" si="15"/>
        <v>306.25</v>
      </c>
      <c r="Q187" s="177"/>
      <c r="R187" s="177"/>
      <c r="S187" s="177"/>
    </row>
    <row r="188" spans="1:19" x14ac:dyDescent="0.2">
      <c r="A188" s="189" t="s">
        <v>784</v>
      </c>
      <c r="B188" s="190" t="s">
        <v>785</v>
      </c>
      <c r="C188" s="191">
        <v>338</v>
      </c>
      <c r="D188" s="192" t="s">
        <v>454</v>
      </c>
      <c r="E188" s="190">
        <v>2700</v>
      </c>
      <c r="F188" s="179">
        <f t="shared" si="11"/>
        <v>912600</v>
      </c>
      <c r="G188" s="192" t="s">
        <v>2519</v>
      </c>
      <c r="H188" s="171" t="s">
        <v>2676</v>
      </c>
      <c r="I188" s="173">
        <v>0</v>
      </c>
      <c r="J188" s="173">
        <v>0</v>
      </c>
      <c r="K188" s="174">
        <v>0</v>
      </c>
      <c r="L188" s="173">
        <v>0</v>
      </c>
      <c r="M188" s="175">
        <f t="shared" si="13"/>
        <v>675</v>
      </c>
      <c r="N188" s="173">
        <f t="shared" si="14"/>
        <v>675</v>
      </c>
      <c r="O188" s="173">
        <f t="shared" si="12"/>
        <v>228150</v>
      </c>
      <c r="P188" s="174">
        <f t="shared" si="15"/>
        <v>675</v>
      </c>
      <c r="Q188" s="177"/>
      <c r="R188" s="177"/>
      <c r="S188" s="177"/>
    </row>
    <row r="189" spans="1:19" x14ac:dyDescent="0.2">
      <c r="A189" s="189" t="s">
        <v>786</v>
      </c>
      <c r="B189" s="190" t="s">
        <v>787</v>
      </c>
      <c r="C189" s="191">
        <v>7</v>
      </c>
      <c r="D189" s="192" t="s">
        <v>499</v>
      </c>
      <c r="E189" s="190">
        <v>40000</v>
      </c>
      <c r="F189" s="179">
        <f t="shared" si="11"/>
        <v>280000</v>
      </c>
      <c r="G189" s="192" t="s">
        <v>2519</v>
      </c>
      <c r="H189" s="171" t="s">
        <v>2676</v>
      </c>
      <c r="I189" s="173">
        <v>0</v>
      </c>
      <c r="J189" s="173">
        <v>0</v>
      </c>
      <c r="K189" s="174">
        <v>0</v>
      </c>
      <c r="L189" s="173">
        <v>0</v>
      </c>
      <c r="M189" s="175">
        <f t="shared" si="13"/>
        <v>10000</v>
      </c>
      <c r="N189" s="173">
        <f t="shared" si="14"/>
        <v>10000</v>
      </c>
      <c r="O189" s="173">
        <f t="shared" si="12"/>
        <v>70000</v>
      </c>
      <c r="P189" s="174">
        <f t="shared" si="15"/>
        <v>10000</v>
      </c>
      <c r="Q189" s="177"/>
      <c r="R189" s="177"/>
      <c r="S189" s="177"/>
    </row>
    <row r="190" spans="1:19" x14ac:dyDescent="0.2">
      <c r="A190" s="189" t="s">
        <v>788</v>
      </c>
      <c r="B190" s="190" t="s">
        <v>789</v>
      </c>
      <c r="C190" s="191">
        <v>23</v>
      </c>
      <c r="D190" s="192" t="s">
        <v>499</v>
      </c>
      <c r="E190" s="190">
        <v>9500</v>
      </c>
      <c r="F190" s="179">
        <f t="shared" si="11"/>
        <v>218500</v>
      </c>
      <c r="G190" s="192" t="s">
        <v>2519</v>
      </c>
      <c r="H190" s="171" t="s">
        <v>2676</v>
      </c>
      <c r="I190" s="173">
        <v>0</v>
      </c>
      <c r="J190" s="173">
        <v>0</v>
      </c>
      <c r="K190" s="174">
        <v>0</v>
      </c>
      <c r="L190" s="173">
        <v>0</v>
      </c>
      <c r="M190" s="175">
        <f t="shared" si="13"/>
        <v>2375</v>
      </c>
      <c r="N190" s="173">
        <f t="shared" si="14"/>
        <v>2375</v>
      </c>
      <c r="O190" s="173">
        <f t="shared" si="12"/>
        <v>54625</v>
      </c>
      <c r="P190" s="174">
        <f t="shared" si="15"/>
        <v>2375</v>
      </c>
      <c r="Q190" s="177"/>
      <c r="R190" s="177"/>
      <c r="S190" s="177"/>
    </row>
    <row r="191" spans="1:19" x14ac:dyDescent="0.2">
      <c r="A191" s="189" t="s">
        <v>790</v>
      </c>
      <c r="B191" s="190" t="s">
        <v>791</v>
      </c>
      <c r="C191" s="191">
        <v>27</v>
      </c>
      <c r="D191" s="192" t="s">
        <v>499</v>
      </c>
      <c r="E191" s="190">
        <v>6500</v>
      </c>
      <c r="F191" s="179">
        <f t="shared" si="11"/>
        <v>175500</v>
      </c>
      <c r="G191" s="192" t="s">
        <v>2519</v>
      </c>
      <c r="H191" s="171" t="s">
        <v>2676</v>
      </c>
      <c r="I191" s="173">
        <v>0</v>
      </c>
      <c r="J191" s="173">
        <v>0</v>
      </c>
      <c r="K191" s="174">
        <v>0</v>
      </c>
      <c r="L191" s="173">
        <v>0</v>
      </c>
      <c r="M191" s="175">
        <f t="shared" si="13"/>
        <v>1625</v>
      </c>
      <c r="N191" s="173">
        <f t="shared" si="14"/>
        <v>1625</v>
      </c>
      <c r="O191" s="173">
        <f t="shared" si="12"/>
        <v>43875</v>
      </c>
      <c r="P191" s="174">
        <f t="shared" si="15"/>
        <v>1625</v>
      </c>
      <c r="Q191" s="177"/>
      <c r="R191" s="177"/>
      <c r="S191" s="177"/>
    </row>
    <row r="192" spans="1:19" x14ac:dyDescent="0.2">
      <c r="A192" s="189" t="s">
        <v>792</v>
      </c>
      <c r="B192" s="190" t="s">
        <v>793</v>
      </c>
      <c r="C192" s="191">
        <v>80</v>
      </c>
      <c r="D192" s="192" t="s">
        <v>457</v>
      </c>
      <c r="E192" s="190">
        <v>2600</v>
      </c>
      <c r="F192" s="179">
        <f t="shared" si="11"/>
        <v>208000</v>
      </c>
      <c r="G192" s="192" t="s">
        <v>2519</v>
      </c>
      <c r="H192" s="171" t="s">
        <v>2676</v>
      </c>
      <c r="I192" s="173">
        <v>0</v>
      </c>
      <c r="J192" s="173">
        <v>0</v>
      </c>
      <c r="K192" s="174">
        <v>0</v>
      </c>
      <c r="L192" s="173">
        <v>0</v>
      </c>
      <c r="M192" s="175">
        <f t="shared" si="13"/>
        <v>650</v>
      </c>
      <c r="N192" s="173">
        <f t="shared" si="14"/>
        <v>650</v>
      </c>
      <c r="O192" s="173">
        <f t="shared" si="12"/>
        <v>52000</v>
      </c>
      <c r="P192" s="174">
        <f t="shared" si="15"/>
        <v>650</v>
      </c>
      <c r="Q192" s="177"/>
      <c r="R192" s="177"/>
      <c r="S192" s="177"/>
    </row>
    <row r="193" spans="1:19" x14ac:dyDescent="0.2">
      <c r="A193" s="189" t="s">
        <v>794</v>
      </c>
      <c r="B193" s="190" t="s">
        <v>795</v>
      </c>
      <c r="C193" s="191">
        <v>45</v>
      </c>
      <c r="D193" s="192" t="s">
        <v>620</v>
      </c>
      <c r="E193" s="190">
        <v>3210</v>
      </c>
      <c r="F193" s="179">
        <f t="shared" si="11"/>
        <v>144450</v>
      </c>
      <c r="G193" s="192" t="s">
        <v>2519</v>
      </c>
      <c r="H193" s="171" t="s">
        <v>2676</v>
      </c>
      <c r="I193" s="173">
        <v>0</v>
      </c>
      <c r="J193" s="173">
        <v>0</v>
      </c>
      <c r="K193" s="174">
        <v>0</v>
      </c>
      <c r="L193" s="173">
        <v>0</v>
      </c>
      <c r="M193" s="175">
        <f t="shared" si="13"/>
        <v>802.5</v>
      </c>
      <c r="N193" s="173">
        <f t="shared" si="14"/>
        <v>802.5</v>
      </c>
      <c r="O193" s="173">
        <f t="shared" si="12"/>
        <v>36112.5</v>
      </c>
      <c r="P193" s="174">
        <f t="shared" si="15"/>
        <v>802.5</v>
      </c>
      <c r="Q193" s="177"/>
      <c r="R193" s="177"/>
      <c r="S193" s="177"/>
    </row>
    <row r="194" spans="1:19" x14ac:dyDescent="0.2">
      <c r="A194" s="189"/>
      <c r="B194" s="190" t="s">
        <v>796</v>
      </c>
      <c r="C194" s="191">
        <v>295</v>
      </c>
      <c r="D194" s="192" t="s">
        <v>797</v>
      </c>
      <c r="E194" s="190">
        <v>50</v>
      </c>
      <c r="F194" s="179">
        <f t="shared" si="11"/>
        <v>14750</v>
      </c>
      <c r="G194" s="192" t="s">
        <v>2519</v>
      </c>
      <c r="H194" s="171" t="s">
        <v>2676</v>
      </c>
      <c r="I194" s="173">
        <v>0</v>
      </c>
      <c r="J194" s="173">
        <v>0</v>
      </c>
      <c r="K194" s="174">
        <v>0</v>
      </c>
      <c r="L194" s="173">
        <v>0</v>
      </c>
      <c r="M194" s="175">
        <f t="shared" si="13"/>
        <v>12.5</v>
      </c>
      <c r="N194" s="173">
        <f t="shared" si="14"/>
        <v>12.5</v>
      </c>
      <c r="O194" s="173">
        <f t="shared" si="12"/>
        <v>3687.5</v>
      </c>
      <c r="P194" s="174">
        <f t="shared" si="15"/>
        <v>12.5</v>
      </c>
      <c r="Q194" s="177"/>
      <c r="R194" s="177"/>
      <c r="S194" s="177"/>
    </row>
    <row r="195" spans="1:19" x14ac:dyDescent="0.2">
      <c r="A195" s="189"/>
      <c r="B195" s="190" t="s">
        <v>798</v>
      </c>
      <c r="C195" s="191">
        <v>2000</v>
      </c>
      <c r="D195" s="192" t="s">
        <v>454</v>
      </c>
      <c r="E195" s="190">
        <v>20</v>
      </c>
      <c r="F195" s="179">
        <f t="shared" si="11"/>
        <v>40000</v>
      </c>
      <c r="G195" s="192" t="s">
        <v>2519</v>
      </c>
      <c r="H195" s="171" t="s">
        <v>2676</v>
      </c>
      <c r="I195" s="173">
        <v>0</v>
      </c>
      <c r="J195" s="173">
        <v>0</v>
      </c>
      <c r="K195" s="174">
        <v>0</v>
      </c>
      <c r="L195" s="173">
        <v>0</v>
      </c>
      <c r="M195" s="175">
        <f t="shared" si="13"/>
        <v>5</v>
      </c>
      <c r="N195" s="173">
        <f t="shared" si="14"/>
        <v>5</v>
      </c>
      <c r="O195" s="173">
        <f t="shared" si="12"/>
        <v>10000</v>
      </c>
      <c r="P195" s="174">
        <f t="shared" si="15"/>
        <v>5</v>
      </c>
      <c r="Q195" s="177"/>
      <c r="R195" s="177"/>
      <c r="S195" s="177"/>
    </row>
    <row r="196" spans="1:19" x14ac:dyDescent="0.2">
      <c r="A196" s="189"/>
      <c r="B196" s="190" t="s">
        <v>799</v>
      </c>
      <c r="C196" s="191">
        <v>108</v>
      </c>
      <c r="D196" s="192" t="s">
        <v>457</v>
      </c>
      <c r="E196" s="190">
        <v>1700</v>
      </c>
      <c r="F196" s="179">
        <f t="shared" si="11"/>
        <v>183600</v>
      </c>
      <c r="G196" s="192" t="s">
        <v>2519</v>
      </c>
      <c r="H196" s="171" t="s">
        <v>2676</v>
      </c>
      <c r="I196" s="173">
        <v>0</v>
      </c>
      <c r="J196" s="173">
        <v>0</v>
      </c>
      <c r="K196" s="174">
        <v>0</v>
      </c>
      <c r="L196" s="173">
        <v>0</v>
      </c>
      <c r="M196" s="175">
        <f t="shared" si="13"/>
        <v>425</v>
      </c>
      <c r="N196" s="173">
        <f t="shared" si="14"/>
        <v>425</v>
      </c>
      <c r="O196" s="173">
        <f t="shared" si="12"/>
        <v>45900</v>
      </c>
      <c r="P196" s="174">
        <f t="shared" si="15"/>
        <v>425</v>
      </c>
      <c r="Q196" s="177"/>
      <c r="R196" s="177"/>
      <c r="S196" s="177"/>
    </row>
    <row r="197" spans="1:19" x14ac:dyDescent="0.2">
      <c r="A197" s="189"/>
      <c r="B197" s="190" t="s">
        <v>800</v>
      </c>
      <c r="C197" s="191">
        <v>4200</v>
      </c>
      <c r="D197" s="192" t="s">
        <v>571</v>
      </c>
      <c r="E197" s="190">
        <v>175</v>
      </c>
      <c r="F197" s="179">
        <f t="shared" si="11"/>
        <v>735000</v>
      </c>
      <c r="G197" s="192" t="s">
        <v>2519</v>
      </c>
      <c r="H197" s="171" t="s">
        <v>2676</v>
      </c>
      <c r="I197" s="173">
        <v>0</v>
      </c>
      <c r="J197" s="173">
        <v>0</v>
      </c>
      <c r="K197" s="174">
        <v>0</v>
      </c>
      <c r="L197" s="173">
        <v>0</v>
      </c>
      <c r="M197" s="175">
        <f t="shared" si="13"/>
        <v>43.75</v>
      </c>
      <c r="N197" s="173">
        <f t="shared" si="14"/>
        <v>43.75</v>
      </c>
      <c r="O197" s="173">
        <f t="shared" si="12"/>
        <v>183750</v>
      </c>
      <c r="P197" s="174">
        <f t="shared" si="15"/>
        <v>43.75</v>
      </c>
      <c r="Q197" s="177"/>
      <c r="R197" s="177"/>
      <c r="S197" s="177"/>
    </row>
    <row r="198" spans="1:19" x14ac:dyDescent="0.2">
      <c r="A198" s="189" t="s">
        <v>801</v>
      </c>
      <c r="B198" s="190" t="s">
        <v>802</v>
      </c>
      <c r="C198" s="191">
        <v>780</v>
      </c>
      <c r="D198" s="192" t="s">
        <v>484</v>
      </c>
      <c r="E198" s="190">
        <v>25</v>
      </c>
      <c r="F198" s="179">
        <f t="shared" si="11"/>
        <v>19500</v>
      </c>
      <c r="G198" s="192" t="s">
        <v>2519</v>
      </c>
      <c r="H198" s="171" t="s">
        <v>2676</v>
      </c>
      <c r="I198" s="173">
        <v>0</v>
      </c>
      <c r="J198" s="173">
        <v>0</v>
      </c>
      <c r="K198" s="174">
        <v>0</v>
      </c>
      <c r="L198" s="173">
        <v>0</v>
      </c>
      <c r="M198" s="175">
        <f t="shared" si="13"/>
        <v>6.25</v>
      </c>
      <c r="N198" s="173">
        <f t="shared" si="14"/>
        <v>6.25</v>
      </c>
      <c r="O198" s="173">
        <f t="shared" si="12"/>
        <v>4875</v>
      </c>
      <c r="P198" s="174">
        <f t="shared" si="15"/>
        <v>6.25</v>
      </c>
      <c r="Q198" s="177"/>
      <c r="R198" s="177"/>
      <c r="S198" s="177"/>
    </row>
    <row r="199" spans="1:19" x14ac:dyDescent="0.2">
      <c r="A199" s="189"/>
      <c r="B199" s="190" t="s">
        <v>803</v>
      </c>
      <c r="C199" s="191">
        <v>60</v>
      </c>
      <c r="D199" s="192" t="s">
        <v>680</v>
      </c>
      <c r="E199" s="190">
        <v>50</v>
      </c>
      <c r="F199" s="179">
        <f t="shared" si="11"/>
        <v>3000</v>
      </c>
      <c r="G199" s="192" t="s">
        <v>2519</v>
      </c>
      <c r="H199" s="171" t="s">
        <v>2676</v>
      </c>
      <c r="I199" s="173">
        <v>0</v>
      </c>
      <c r="J199" s="173">
        <v>0</v>
      </c>
      <c r="K199" s="174">
        <v>0</v>
      </c>
      <c r="L199" s="173">
        <v>0</v>
      </c>
      <c r="M199" s="175">
        <f t="shared" si="13"/>
        <v>12.5</v>
      </c>
      <c r="N199" s="173">
        <f t="shared" si="14"/>
        <v>12.5</v>
      </c>
      <c r="O199" s="173">
        <f t="shared" si="12"/>
        <v>750</v>
      </c>
      <c r="P199" s="174">
        <f t="shared" si="15"/>
        <v>12.5</v>
      </c>
      <c r="Q199" s="177"/>
      <c r="R199" s="177"/>
      <c r="S199" s="177"/>
    </row>
    <row r="200" spans="1:19" x14ac:dyDescent="0.2">
      <c r="A200" s="189"/>
      <c r="B200" s="190" t="s">
        <v>804</v>
      </c>
      <c r="C200" s="191">
        <v>2500</v>
      </c>
      <c r="D200" s="192" t="s">
        <v>699</v>
      </c>
      <c r="E200" s="190">
        <v>700</v>
      </c>
      <c r="F200" s="179">
        <f t="shared" si="11"/>
        <v>1750000</v>
      </c>
      <c r="G200" s="192" t="s">
        <v>2519</v>
      </c>
      <c r="H200" s="171" t="s">
        <v>2676</v>
      </c>
      <c r="I200" s="173">
        <v>0</v>
      </c>
      <c r="J200" s="173">
        <v>0</v>
      </c>
      <c r="K200" s="174">
        <v>0</v>
      </c>
      <c r="L200" s="173">
        <v>0</v>
      </c>
      <c r="M200" s="175">
        <f t="shared" si="13"/>
        <v>175</v>
      </c>
      <c r="N200" s="173">
        <f t="shared" si="14"/>
        <v>175</v>
      </c>
      <c r="O200" s="173">
        <f t="shared" si="12"/>
        <v>437500</v>
      </c>
      <c r="P200" s="174">
        <f t="shared" si="15"/>
        <v>175</v>
      </c>
      <c r="Q200" s="177"/>
      <c r="R200" s="177"/>
      <c r="S200" s="177"/>
    </row>
    <row r="201" spans="1:19" x14ac:dyDescent="0.2">
      <c r="A201" s="189"/>
      <c r="B201" s="190" t="s">
        <v>805</v>
      </c>
      <c r="C201" s="191">
        <v>5</v>
      </c>
      <c r="D201" s="192" t="s">
        <v>466</v>
      </c>
      <c r="E201" s="190">
        <v>112250</v>
      </c>
      <c r="F201" s="179">
        <f t="shared" si="11"/>
        <v>561250</v>
      </c>
      <c r="G201" s="192" t="s">
        <v>2519</v>
      </c>
      <c r="H201" s="171" t="s">
        <v>2676</v>
      </c>
      <c r="I201" s="173">
        <v>0</v>
      </c>
      <c r="J201" s="173">
        <v>0</v>
      </c>
      <c r="K201" s="174">
        <v>0</v>
      </c>
      <c r="L201" s="173">
        <v>0</v>
      </c>
      <c r="M201" s="175">
        <f t="shared" si="13"/>
        <v>28062.5</v>
      </c>
      <c r="N201" s="173">
        <f t="shared" si="14"/>
        <v>28062.5</v>
      </c>
      <c r="O201" s="173">
        <f t="shared" si="12"/>
        <v>140312.5</v>
      </c>
      <c r="P201" s="174">
        <f t="shared" si="15"/>
        <v>28062.5</v>
      </c>
      <c r="Q201" s="177"/>
      <c r="R201" s="177"/>
      <c r="S201" s="177"/>
    </row>
    <row r="202" spans="1:19" x14ac:dyDescent="0.2">
      <c r="A202" s="189"/>
      <c r="B202" s="190" t="s">
        <v>806</v>
      </c>
      <c r="C202" s="191">
        <v>5200</v>
      </c>
      <c r="D202" s="192" t="s">
        <v>466</v>
      </c>
      <c r="E202" s="190">
        <v>5</v>
      </c>
      <c r="F202" s="179">
        <f t="shared" ref="F202:F265" si="16">AVERAGE(C202*E202)</f>
        <v>26000</v>
      </c>
      <c r="G202" s="192" t="s">
        <v>2519</v>
      </c>
      <c r="H202" s="171" t="s">
        <v>2676</v>
      </c>
      <c r="I202" s="173">
        <v>0</v>
      </c>
      <c r="J202" s="173">
        <v>0</v>
      </c>
      <c r="K202" s="174">
        <v>0</v>
      </c>
      <c r="L202" s="173">
        <v>0</v>
      </c>
      <c r="M202" s="175">
        <f t="shared" si="13"/>
        <v>1.25</v>
      </c>
      <c r="N202" s="173">
        <f t="shared" si="14"/>
        <v>1.25</v>
      </c>
      <c r="O202" s="173">
        <f t="shared" ref="O202:O265" si="17">AVERAGE(F202/4)</f>
        <v>6500</v>
      </c>
      <c r="P202" s="174">
        <f t="shared" si="15"/>
        <v>1.25</v>
      </c>
      <c r="Q202" s="177"/>
      <c r="R202" s="177"/>
      <c r="S202" s="177"/>
    </row>
    <row r="203" spans="1:19" x14ac:dyDescent="0.2">
      <c r="A203" s="189" t="s">
        <v>807</v>
      </c>
      <c r="B203" s="190" t="s">
        <v>808</v>
      </c>
      <c r="C203" s="191">
        <v>5</v>
      </c>
      <c r="D203" s="192" t="s">
        <v>809</v>
      </c>
      <c r="E203" s="190">
        <v>64000</v>
      </c>
      <c r="F203" s="179">
        <f t="shared" si="16"/>
        <v>320000</v>
      </c>
      <c r="G203" s="192" t="s">
        <v>2519</v>
      </c>
      <c r="H203" s="171" t="s">
        <v>2676</v>
      </c>
      <c r="I203" s="173">
        <v>0</v>
      </c>
      <c r="J203" s="173">
        <v>0</v>
      </c>
      <c r="K203" s="174">
        <v>0</v>
      </c>
      <c r="L203" s="173">
        <v>0</v>
      </c>
      <c r="M203" s="175">
        <f t="shared" ref="M203:M266" si="18">E203/4</f>
        <v>16000</v>
      </c>
      <c r="N203" s="173">
        <f t="shared" ref="N203:N266" si="19">E203/4</f>
        <v>16000</v>
      </c>
      <c r="O203" s="173">
        <f t="shared" si="17"/>
        <v>80000</v>
      </c>
      <c r="P203" s="174">
        <f t="shared" si="15"/>
        <v>16000</v>
      </c>
      <c r="Q203" s="177"/>
      <c r="R203" s="177"/>
      <c r="S203" s="177"/>
    </row>
    <row r="204" spans="1:19" x14ac:dyDescent="0.2">
      <c r="A204" s="189"/>
      <c r="B204" s="190" t="s">
        <v>810</v>
      </c>
      <c r="C204" s="191">
        <v>2500</v>
      </c>
      <c r="D204" s="192" t="s">
        <v>466</v>
      </c>
      <c r="E204" s="190">
        <v>325</v>
      </c>
      <c r="F204" s="179">
        <f t="shared" si="16"/>
        <v>812500</v>
      </c>
      <c r="G204" s="192" t="s">
        <v>2519</v>
      </c>
      <c r="H204" s="171" t="s">
        <v>2676</v>
      </c>
      <c r="I204" s="173">
        <v>0</v>
      </c>
      <c r="J204" s="173">
        <v>0</v>
      </c>
      <c r="K204" s="174">
        <v>0</v>
      </c>
      <c r="L204" s="173">
        <v>0</v>
      </c>
      <c r="M204" s="175">
        <f t="shared" si="18"/>
        <v>81.25</v>
      </c>
      <c r="N204" s="173">
        <f t="shared" si="19"/>
        <v>81.25</v>
      </c>
      <c r="O204" s="173">
        <f t="shared" si="17"/>
        <v>203125</v>
      </c>
      <c r="P204" s="174">
        <f t="shared" si="15"/>
        <v>81.25</v>
      </c>
      <c r="Q204" s="177"/>
      <c r="R204" s="177"/>
      <c r="S204" s="177"/>
    </row>
    <row r="205" spans="1:19" x14ac:dyDescent="0.2">
      <c r="A205" s="189"/>
      <c r="B205" s="190" t="s">
        <v>811</v>
      </c>
      <c r="C205" s="191">
        <v>3500</v>
      </c>
      <c r="D205" s="192" t="s">
        <v>715</v>
      </c>
      <c r="E205" s="190">
        <v>100</v>
      </c>
      <c r="F205" s="179">
        <f t="shared" si="16"/>
        <v>350000</v>
      </c>
      <c r="G205" s="192" t="s">
        <v>2519</v>
      </c>
      <c r="H205" s="171" t="s">
        <v>2676</v>
      </c>
      <c r="I205" s="173">
        <v>0</v>
      </c>
      <c r="J205" s="173">
        <v>0</v>
      </c>
      <c r="K205" s="174">
        <v>0</v>
      </c>
      <c r="L205" s="173">
        <v>0</v>
      </c>
      <c r="M205" s="175">
        <f t="shared" si="18"/>
        <v>25</v>
      </c>
      <c r="N205" s="173">
        <f t="shared" si="19"/>
        <v>25</v>
      </c>
      <c r="O205" s="173">
        <f t="shared" si="17"/>
        <v>87500</v>
      </c>
      <c r="P205" s="174">
        <f t="shared" ref="P205:P242" si="20">E205/4</f>
        <v>25</v>
      </c>
      <c r="Q205" s="177"/>
      <c r="R205" s="177"/>
      <c r="S205" s="177"/>
    </row>
    <row r="206" spans="1:19" x14ac:dyDescent="0.2">
      <c r="A206" s="189"/>
      <c r="B206" s="190" t="s">
        <v>812</v>
      </c>
      <c r="C206" s="191">
        <v>1257</v>
      </c>
      <c r="D206" s="192" t="s">
        <v>813</v>
      </c>
      <c r="E206" s="190">
        <v>185</v>
      </c>
      <c r="F206" s="179">
        <f t="shared" si="16"/>
        <v>232545</v>
      </c>
      <c r="G206" s="192" t="s">
        <v>2519</v>
      </c>
      <c r="H206" s="171" t="s">
        <v>2676</v>
      </c>
      <c r="I206" s="173">
        <v>0</v>
      </c>
      <c r="J206" s="173">
        <v>0</v>
      </c>
      <c r="K206" s="174">
        <v>0</v>
      </c>
      <c r="L206" s="173">
        <v>0</v>
      </c>
      <c r="M206" s="175">
        <f t="shared" si="18"/>
        <v>46.25</v>
      </c>
      <c r="N206" s="173">
        <f t="shared" si="19"/>
        <v>46.25</v>
      </c>
      <c r="O206" s="173">
        <f t="shared" si="17"/>
        <v>58136.25</v>
      </c>
      <c r="P206" s="174">
        <f t="shared" si="20"/>
        <v>46.25</v>
      </c>
      <c r="Q206" s="177"/>
      <c r="R206" s="177"/>
      <c r="S206" s="177"/>
    </row>
    <row r="207" spans="1:19" x14ac:dyDescent="0.2">
      <c r="A207" s="189"/>
      <c r="B207" s="190" t="s">
        <v>814</v>
      </c>
      <c r="C207" s="191">
        <v>25</v>
      </c>
      <c r="D207" s="192" t="s">
        <v>631</v>
      </c>
      <c r="E207" s="190">
        <v>150</v>
      </c>
      <c r="F207" s="179">
        <f t="shared" si="16"/>
        <v>3750</v>
      </c>
      <c r="G207" s="192" t="s">
        <v>2519</v>
      </c>
      <c r="H207" s="171" t="s">
        <v>2676</v>
      </c>
      <c r="I207" s="173">
        <v>0</v>
      </c>
      <c r="J207" s="173">
        <v>0</v>
      </c>
      <c r="K207" s="174">
        <v>0</v>
      </c>
      <c r="L207" s="173">
        <v>0</v>
      </c>
      <c r="M207" s="175">
        <f t="shared" si="18"/>
        <v>37.5</v>
      </c>
      <c r="N207" s="173">
        <f t="shared" si="19"/>
        <v>37.5</v>
      </c>
      <c r="O207" s="173">
        <f t="shared" si="17"/>
        <v>937.5</v>
      </c>
      <c r="P207" s="174">
        <f t="shared" si="20"/>
        <v>37.5</v>
      </c>
      <c r="Q207" s="177"/>
      <c r="R207" s="177"/>
      <c r="S207" s="177"/>
    </row>
    <row r="208" spans="1:19" x14ac:dyDescent="0.2">
      <c r="A208" s="189" t="s">
        <v>815</v>
      </c>
      <c r="B208" s="190" t="s">
        <v>816</v>
      </c>
      <c r="C208" s="191">
        <v>16</v>
      </c>
      <c r="D208" s="192" t="s">
        <v>817</v>
      </c>
      <c r="E208" s="190">
        <v>41000</v>
      </c>
      <c r="F208" s="179">
        <f t="shared" si="16"/>
        <v>656000</v>
      </c>
      <c r="G208" s="192" t="s">
        <v>2519</v>
      </c>
      <c r="H208" s="171" t="s">
        <v>2676</v>
      </c>
      <c r="I208" s="173">
        <v>0</v>
      </c>
      <c r="J208" s="173">
        <v>0</v>
      </c>
      <c r="K208" s="174">
        <v>0</v>
      </c>
      <c r="L208" s="173">
        <v>0</v>
      </c>
      <c r="M208" s="175">
        <f t="shared" si="18"/>
        <v>10250</v>
      </c>
      <c r="N208" s="173">
        <f t="shared" si="19"/>
        <v>10250</v>
      </c>
      <c r="O208" s="173">
        <f t="shared" si="17"/>
        <v>164000</v>
      </c>
      <c r="P208" s="174">
        <f t="shared" si="20"/>
        <v>10250</v>
      </c>
      <c r="Q208" s="177"/>
      <c r="R208" s="177"/>
      <c r="S208" s="177"/>
    </row>
    <row r="209" spans="1:19" x14ac:dyDescent="0.2">
      <c r="A209" s="189"/>
      <c r="B209" s="190" t="s">
        <v>818</v>
      </c>
      <c r="C209" s="191">
        <v>200</v>
      </c>
      <c r="D209" s="192" t="s">
        <v>817</v>
      </c>
      <c r="E209" s="190">
        <v>125</v>
      </c>
      <c r="F209" s="179">
        <f t="shared" si="16"/>
        <v>25000</v>
      </c>
      <c r="G209" s="192" t="s">
        <v>2519</v>
      </c>
      <c r="H209" s="171" t="s">
        <v>2676</v>
      </c>
      <c r="I209" s="173">
        <v>0</v>
      </c>
      <c r="J209" s="173">
        <v>0</v>
      </c>
      <c r="K209" s="174">
        <v>0</v>
      </c>
      <c r="L209" s="173">
        <v>0</v>
      </c>
      <c r="M209" s="175">
        <f t="shared" si="18"/>
        <v>31.25</v>
      </c>
      <c r="N209" s="173">
        <f t="shared" si="19"/>
        <v>31.25</v>
      </c>
      <c r="O209" s="173">
        <f t="shared" si="17"/>
        <v>6250</v>
      </c>
      <c r="P209" s="174">
        <f t="shared" si="20"/>
        <v>31.25</v>
      </c>
      <c r="Q209" s="177"/>
      <c r="R209" s="177"/>
      <c r="S209" s="177"/>
    </row>
    <row r="210" spans="1:19" x14ac:dyDescent="0.2">
      <c r="A210" s="189" t="s">
        <v>819</v>
      </c>
      <c r="B210" s="190" t="s">
        <v>820</v>
      </c>
      <c r="C210" s="191">
        <v>193</v>
      </c>
      <c r="D210" s="192" t="s">
        <v>490</v>
      </c>
      <c r="E210" s="190">
        <v>1420</v>
      </c>
      <c r="F210" s="179">
        <f t="shared" si="16"/>
        <v>274060</v>
      </c>
      <c r="G210" s="192" t="s">
        <v>2519</v>
      </c>
      <c r="H210" s="171" t="s">
        <v>2676</v>
      </c>
      <c r="I210" s="173">
        <v>0</v>
      </c>
      <c r="J210" s="173">
        <v>0</v>
      </c>
      <c r="K210" s="174">
        <v>0</v>
      </c>
      <c r="L210" s="173">
        <v>0</v>
      </c>
      <c r="M210" s="175">
        <f t="shared" si="18"/>
        <v>355</v>
      </c>
      <c r="N210" s="173">
        <f t="shared" si="19"/>
        <v>355</v>
      </c>
      <c r="O210" s="173">
        <f t="shared" si="17"/>
        <v>68515</v>
      </c>
      <c r="P210" s="174">
        <f t="shared" si="20"/>
        <v>355</v>
      </c>
      <c r="Q210" s="177"/>
      <c r="R210" s="177"/>
      <c r="S210" s="177"/>
    </row>
    <row r="211" spans="1:19" x14ac:dyDescent="0.2">
      <c r="A211" s="189"/>
      <c r="B211" s="190" t="s">
        <v>821</v>
      </c>
      <c r="C211" s="191">
        <v>395</v>
      </c>
      <c r="D211" s="192" t="s">
        <v>822</v>
      </c>
      <c r="E211" s="190">
        <v>1025</v>
      </c>
      <c r="F211" s="179">
        <f t="shared" si="16"/>
        <v>404875</v>
      </c>
      <c r="G211" s="192" t="s">
        <v>2519</v>
      </c>
      <c r="H211" s="171" t="s">
        <v>2676</v>
      </c>
      <c r="I211" s="173">
        <v>0</v>
      </c>
      <c r="J211" s="173">
        <v>0</v>
      </c>
      <c r="K211" s="174">
        <v>0</v>
      </c>
      <c r="L211" s="173">
        <v>0</v>
      </c>
      <c r="M211" s="175">
        <f t="shared" si="18"/>
        <v>256.25</v>
      </c>
      <c r="N211" s="173">
        <f t="shared" si="19"/>
        <v>256.25</v>
      </c>
      <c r="O211" s="173">
        <f t="shared" si="17"/>
        <v>101218.75</v>
      </c>
      <c r="P211" s="174">
        <f t="shared" si="20"/>
        <v>256.25</v>
      </c>
      <c r="Q211" s="177"/>
      <c r="R211" s="177"/>
      <c r="S211" s="177"/>
    </row>
    <row r="212" spans="1:19" x14ac:dyDescent="0.2">
      <c r="A212" s="189" t="s">
        <v>823</v>
      </c>
      <c r="B212" s="190" t="s">
        <v>824</v>
      </c>
      <c r="C212" s="191">
        <v>280</v>
      </c>
      <c r="D212" s="192" t="s">
        <v>825</v>
      </c>
      <c r="E212" s="190">
        <v>2020</v>
      </c>
      <c r="F212" s="179">
        <f t="shared" si="16"/>
        <v>565600</v>
      </c>
      <c r="G212" s="192" t="s">
        <v>2519</v>
      </c>
      <c r="H212" s="171" t="s">
        <v>2676</v>
      </c>
      <c r="I212" s="173">
        <v>0</v>
      </c>
      <c r="J212" s="173">
        <v>0</v>
      </c>
      <c r="K212" s="174">
        <v>0</v>
      </c>
      <c r="L212" s="173">
        <v>0</v>
      </c>
      <c r="M212" s="175">
        <f t="shared" si="18"/>
        <v>505</v>
      </c>
      <c r="N212" s="173">
        <f t="shared" si="19"/>
        <v>505</v>
      </c>
      <c r="O212" s="173">
        <f t="shared" si="17"/>
        <v>141400</v>
      </c>
      <c r="P212" s="174">
        <f t="shared" si="20"/>
        <v>505</v>
      </c>
      <c r="Q212" s="177"/>
      <c r="R212" s="177"/>
      <c r="S212" s="177"/>
    </row>
    <row r="213" spans="1:19" x14ac:dyDescent="0.2">
      <c r="A213" s="189"/>
      <c r="B213" s="190" t="s">
        <v>826</v>
      </c>
      <c r="C213" s="191">
        <v>710</v>
      </c>
      <c r="D213" s="192" t="s">
        <v>825</v>
      </c>
      <c r="E213" s="190">
        <v>1500</v>
      </c>
      <c r="F213" s="179">
        <f t="shared" si="16"/>
        <v>1065000</v>
      </c>
      <c r="G213" s="192" t="s">
        <v>2519</v>
      </c>
      <c r="H213" s="171" t="s">
        <v>2676</v>
      </c>
      <c r="I213" s="173">
        <v>0</v>
      </c>
      <c r="J213" s="173">
        <v>0</v>
      </c>
      <c r="K213" s="174">
        <v>0</v>
      </c>
      <c r="L213" s="173">
        <v>0</v>
      </c>
      <c r="M213" s="175">
        <f t="shared" si="18"/>
        <v>375</v>
      </c>
      <c r="N213" s="173">
        <f t="shared" si="19"/>
        <v>375</v>
      </c>
      <c r="O213" s="173">
        <f t="shared" si="17"/>
        <v>266250</v>
      </c>
      <c r="P213" s="174">
        <f t="shared" si="20"/>
        <v>375</v>
      </c>
      <c r="Q213" s="177"/>
      <c r="R213" s="177"/>
      <c r="S213" s="177"/>
    </row>
    <row r="214" spans="1:19" x14ac:dyDescent="0.2">
      <c r="A214" s="189" t="s">
        <v>827</v>
      </c>
      <c r="B214" s="190" t="s">
        <v>828</v>
      </c>
      <c r="C214" s="191">
        <v>30</v>
      </c>
      <c r="D214" s="192" t="s">
        <v>829</v>
      </c>
      <c r="E214" s="190">
        <v>275</v>
      </c>
      <c r="F214" s="179">
        <f t="shared" si="16"/>
        <v>8250</v>
      </c>
      <c r="G214" s="192" t="s">
        <v>2519</v>
      </c>
      <c r="H214" s="171" t="s">
        <v>2676</v>
      </c>
      <c r="I214" s="173">
        <v>0</v>
      </c>
      <c r="J214" s="173">
        <v>0</v>
      </c>
      <c r="K214" s="174">
        <v>0</v>
      </c>
      <c r="L214" s="173">
        <v>0</v>
      </c>
      <c r="M214" s="175">
        <f t="shared" si="18"/>
        <v>68.75</v>
      </c>
      <c r="N214" s="173">
        <f t="shared" si="19"/>
        <v>68.75</v>
      </c>
      <c r="O214" s="173">
        <f t="shared" si="17"/>
        <v>2062.5</v>
      </c>
      <c r="P214" s="174">
        <f t="shared" si="20"/>
        <v>68.75</v>
      </c>
      <c r="Q214" s="177"/>
      <c r="R214" s="177"/>
      <c r="S214" s="177"/>
    </row>
    <row r="215" spans="1:19" x14ac:dyDescent="0.2">
      <c r="A215" s="189" t="s">
        <v>830</v>
      </c>
      <c r="B215" s="190" t="s">
        <v>831</v>
      </c>
      <c r="C215" s="191">
        <v>35</v>
      </c>
      <c r="D215" s="192" t="s">
        <v>496</v>
      </c>
      <c r="E215" s="190">
        <v>22855</v>
      </c>
      <c r="F215" s="179">
        <f t="shared" si="16"/>
        <v>799925</v>
      </c>
      <c r="G215" s="192" t="s">
        <v>2519</v>
      </c>
      <c r="H215" s="171" t="s">
        <v>2676</v>
      </c>
      <c r="I215" s="173">
        <v>0</v>
      </c>
      <c r="J215" s="173">
        <v>0</v>
      </c>
      <c r="K215" s="174">
        <v>0</v>
      </c>
      <c r="L215" s="173">
        <v>0</v>
      </c>
      <c r="M215" s="175">
        <f t="shared" si="18"/>
        <v>5713.75</v>
      </c>
      <c r="N215" s="173">
        <f t="shared" si="19"/>
        <v>5713.75</v>
      </c>
      <c r="O215" s="173">
        <f t="shared" si="17"/>
        <v>199981.25</v>
      </c>
      <c r="P215" s="174">
        <f t="shared" si="20"/>
        <v>5713.75</v>
      </c>
      <c r="Q215" s="177"/>
      <c r="R215" s="177"/>
      <c r="S215" s="177"/>
    </row>
    <row r="216" spans="1:19" x14ac:dyDescent="0.2">
      <c r="A216" s="189"/>
      <c r="B216" s="190" t="s">
        <v>832</v>
      </c>
      <c r="C216" s="191">
        <v>2700</v>
      </c>
      <c r="D216" s="192" t="s">
        <v>775</v>
      </c>
      <c r="E216" s="190">
        <v>10</v>
      </c>
      <c r="F216" s="179">
        <f t="shared" si="16"/>
        <v>27000</v>
      </c>
      <c r="G216" s="192" t="s">
        <v>2519</v>
      </c>
      <c r="H216" s="171" t="s">
        <v>2676</v>
      </c>
      <c r="I216" s="173">
        <v>0</v>
      </c>
      <c r="J216" s="173">
        <v>0</v>
      </c>
      <c r="K216" s="174">
        <v>0</v>
      </c>
      <c r="L216" s="173">
        <v>0</v>
      </c>
      <c r="M216" s="175">
        <f t="shared" si="18"/>
        <v>2.5</v>
      </c>
      <c r="N216" s="173">
        <f t="shared" si="19"/>
        <v>2.5</v>
      </c>
      <c r="O216" s="173">
        <f t="shared" si="17"/>
        <v>6750</v>
      </c>
      <c r="P216" s="174">
        <f t="shared" si="20"/>
        <v>2.5</v>
      </c>
      <c r="Q216" s="177"/>
      <c r="R216" s="177"/>
      <c r="S216" s="177"/>
    </row>
    <row r="217" spans="1:19" x14ac:dyDescent="0.2">
      <c r="A217" s="189" t="s">
        <v>833</v>
      </c>
      <c r="B217" s="190" t="s">
        <v>834</v>
      </c>
      <c r="C217" s="191">
        <v>255</v>
      </c>
      <c r="D217" s="192" t="s">
        <v>454</v>
      </c>
      <c r="E217" s="190">
        <v>3210</v>
      </c>
      <c r="F217" s="179">
        <f t="shared" si="16"/>
        <v>818550</v>
      </c>
      <c r="G217" s="192" t="s">
        <v>2519</v>
      </c>
      <c r="H217" s="171" t="s">
        <v>2676</v>
      </c>
      <c r="I217" s="173">
        <v>0</v>
      </c>
      <c r="J217" s="173">
        <v>0</v>
      </c>
      <c r="K217" s="174">
        <v>0</v>
      </c>
      <c r="L217" s="173">
        <v>0</v>
      </c>
      <c r="M217" s="175">
        <f t="shared" si="18"/>
        <v>802.5</v>
      </c>
      <c r="N217" s="173">
        <f t="shared" si="19"/>
        <v>802.5</v>
      </c>
      <c r="O217" s="173">
        <f t="shared" si="17"/>
        <v>204637.5</v>
      </c>
      <c r="P217" s="174">
        <f t="shared" si="20"/>
        <v>802.5</v>
      </c>
      <c r="Q217" s="177"/>
      <c r="R217" s="177"/>
      <c r="S217" s="177"/>
    </row>
    <row r="218" spans="1:19" x14ac:dyDescent="0.2">
      <c r="A218" s="189" t="s">
        <v>835</v>
      </c>
      <c r="B218" s="190" t="s">
        <v>836</v>
      </c>
      <c r="C218" s="191">
        <v>37</v>
      </c>
      <c r="D218" s="192" t="s">
        <v>496</v>
      </c>
      <c r="E218" s="190">
        <v>4380</v>
      </c>
      <c r="F218" s="179">
        <f t="shared" si="16"/>
        <v>162060</v>
      </c>
      <c r="G218" s="192" t="s">
        <v>2519</v>
      </c>
      <c r="H218" s="171" t="s">
        <v>2676</v>
      </c>
      <c r="I218" s="173">
        <v>0</v>
      </c>
      <c r="J218" s="173">
        <v>0</v>
      </c>
      <c r="K218" s="174">
        <v>0</v>
      </c>
      <c r="L218" s="173">
        <v>0</v>
      </c>
      <c r="M218" s="175">
        <f t="shared" si="18"/>
        <v>1095</v>
      </c>
      <c r="N218" s="173">
        <f t="shared" si="19"/>
        <v>1095</v>
      </c>
      <c r="O218" s="173">
        <f t="shared" si="17"/>
        <v>40515</v>
      </c>
      <c r="P218" s="174">
        <f t="shared" si="20"/>
        <v>1095</v>
      </c>
      <c r="Q218" s="177"/>
      <c r="R218" s="177"/>
      <c r="S218" s="177"/>
    </row>
    <row r="219" spans="1:19" x14ac:dyDescent="0.2">
      <c r="A219" s="189"/>
      <c r="B219" s="190" t="s">
        <v>837</v>
      </c>
      <c r="C219" s="191">
        <v>30</v>
      </c>
      <c r="D219" s="192" t="s">
        <v>466</v>
      </c>
      <c r="E219" s="190">
        <v>6125</v>
      </c>
      <c r="F219" s="179">
        <f t="shared" si="16"/>
        <v>183750</v>
      </c>
      <c r="G219" s="192" t="s">
        <v>2519</v>
      </c>
      <c r="H219" s="171" t="s">
        <v>2676</v>
      </c>
      <c r="I219" s="173">
        <v>0</v>
      </c>
      <c r="J219" s="173">
        <v>0</v>
      </c>
      <c r="K219" s="174">
        <v>0</v>
      </c>
      <c r="L219" s="173">
        <v>0</v>
      </c>
      <c r="M219" s="175">
        <f t="shared" si="18"/>
        <v>1531.25</v>
      </c>
      <c r="N219" s="173">
        <f t="shared" si="19"/>
        <v>1531.25</v>
      </c>
      <c r="O219" s="173">
        <f t="shared" si="17"/>
        <v>45937.5</v>
      </c>
      <c r="P219" s="174">
        <f t="shared" si="20"/>
        <v>1531.25</v>
      </c>
      <c r="Q219" s="177"/>
      <c r="R219" s="177"/>
      <c r="S219" s="177"/>
    </row>
    <row r="220" spans="1:19" x14ac:dyDescent="0.2">
      <c r="A220" s="189"/>
      <c r="B220" s="190" t="s">
        <v>838</v>
      </c>
      <c r="C220" s="191">
        <v>70</v>
      </c>
      <c r="D220" s="192" t="s">
        <v>631</v>
      </c>
      <c r="E220" s="190">
        <v>624</v>
      </c>
      <c r="F220" s="179">
        <f t="shared" si="16"/>
        <v>43680</v>
      </c>
      <c r="G220" s="192" t="s">
        <v>2519</v>
      </c>
      <c r="H220" s="171" t="s">
        <v>2676</v>
      </c>
      <c r="I220" s="173">
        <v>0</v>
      </c>
      <c r="J220" s="173">
        <v>0</v>
      </c>
      <c r="K220" s="174">
        <v>0</v>
      </c>
      <c r="L220" s="173">
        <v>0</v>
      </c>
      <c r="M220" s="175">
        <f t="shared" si="18"/>
        <v>156</v>
      </c>
      <c r="N220" s="173">
        <f t="shared" si="19"/>
        <v>156</v>
      </c>
      <c r="O220" s="173">
        <f t="shared" si="17"/>
        <v>10920</v>
      </c>
      <c r="P220" s="174">
        <f t="shared" si="20"/>
        <v>156</v>
      </c>
      <c r="Q220" s="177"/>
      <c r="R220" s="177"/>
      <c r="S220" s="177"/>
    </row>
    <row r="221" spans="1:19" x14ac:dyDescent="0.2">
      <c r="A221" s="189"/>
      <c r="B221" s="190" t="s">
        <v>839</v>
      </c>
      <c r="C221" s="191">
        <v>70</v>
      </c>
      <c r="D221" s="192" t="s">
        <v>466</v>
      </c>
      <c r="E221" s="190">
        <v>1500</v>
      </c>
      <c r="F221" s="179">
        <f t="shared" si="16"/>
        <v>105000</v>
      </c>
      <c r="G221" s="192" t="s">
        <v>2519</v>
      </c>
      <c r="H221" s="171" t="s">
        <v>2676</v>
      </c>
      <c r="I221" s="173">
        <v>0</v>
      </c>
      <c r="J221" s="173">
        <v>0</v>
      </c>
      <c r="K221" s="174">
        <v>0</v>
      </c>
      <c r="L221" s="173">
        <v>0</v>
      </c>
      <c r="M221" s="175">
        <f t="shared" si="18"/>
        <v>375</v>
      </c>
      <c r="N221" s="173">
        <f t="shared" si="19"/>
        <v>375</v>
      </c>
      <c r="O221" s="173">
        <f t="shared" si="17"/>
        <v>26250</v>
      </c>
      <c r="P221" s="174">
        <f t="shared" si="20"/>
        <v>375</v>
      </c>
      <c r="Q221" s="177"/>
      <c r="R221" s="177"/>
      <c r="S221" s="177"/>
    </row>
    <row r="222" spans="1:19" x14ac:dyDescent="0.2">
      <c r="A222" s="189"/>
      <c r="B222" s="190" t="s">
        <v>840</v>
      </c>
      <c r="C222" s="191">
        <v>40</v>
      </c>
      <c r="D222" s="192" t="s">
        <v>466</v>
      </c>
      <c r="E222" s="190">
        <v>31750</v>
      </c>
      <c r="F222" s="179">
        <f t="shared" si="16"/>
        <v>1270000</v>
      </c>
      <c r="G222" s="192" t="s">
        <v>2519</v>
      </c>
      <c r="H222" s="171" t="s">
        <v>2676</v>
      </c>
      <c r="I222" s="173">
        <v>0</v>
      </c>
      <c r="J222" s="173">
        <v>0</v>
      </c>
      <c r="K222" s="174">
        <v>0</v>
      </c>
      <c r="L222" s="173">
        <v>0</v>
      </c>
      <c r="M222" s="175">
        <f t="shared" si="18"/>
        <v>7937.5</v>
      </c>
      <c r="N222" s="173">
        <f t="shared" si="19"/>
        <v>7937.5</v>
      </c>
      <c r="O222" s="173">
        <f t="shared" si="17"/>
        <v>317500</v>
      </c>
      <c r="P222" s="174">
        <f t="shared" si="20"/>
        <v>7937.5</v>
      </c>
      <c r="Q222" s="177"/>
      <c r="R222" s="177"/>
      <c r="S222" s="177"/>
    </row>
    <row r="223" spans="1:19" x14ac:dyDescent="0.2">
      <c r="A223" s="189"/>
      <c r="B223" s="190" t="s">
        <v>841</v>
      </c>
      <c r="C223" s="191">
        <v>8.6</v>
      </c>
      <c r="D223" s="192" t="s">
        <v>631</v>
      </c>
      <c r="E223" s="190">
        <v>20500</v>
      </c>
      <c r="F223" s="179">
        <f t="shared" si="16"/>
        <v>176300</v>
      </c>
      <c r="G223" s="192" t="s">
        <v>2519</v>
      </c>
      <c r="H223" s="171" t="s">
        <v>2676</v>
      </c>
      <c r="I223" s="173">
        <v>0</v>
      </c>
      <c r="J223" s="173">
        <v>0</v>
      </c>
      <c r="K223" s="174">
        <v>0</v>
      </c>
      <c r="L223" s="173">
        <v>0</v>
      </c>
      <c r="M223" s="175">
        <f t="shared" si="18"/>
        <v>5125</v>
      </c>
      <c r="N223" s="173">
        <f t="shared" si="19"/>
        <v>5125</v>
      </c>
      <c r="O223" s="173">
        <f t="shared" si="17"/>
        <v>44075</v>
      </c>
      <c r="P223" s="174">
        <f t="shared" si="20"/>
        <v>5125</v>
      </c>
      <c r="Q223" s="177"/>
      <c r="R223" s="177"/>
      <c r="S223" s="177"/>
    </row>
    <row r="224" spans="1:19" x14ac:dyDescent="0.2">
      <c r="A224" s="189"/>
      <c r="B224" s="190" t="s">
        <v>842</v>
      </c>
      <c r="C224" s="191">
        <v>145</v>
      </c>
      <c r="D224" s="192" t="s">
        <v>843</v>
      </c>
      <c r="E224" s="190">
        <v>1240</v>
      </c>
      <c r="F224" s="179">
        <f t="shared" si="16"/>
        <v>179800</v>
      </c>
      <c r="G224" s="192" t="s">
        <v>2519</v>
      </c>
      <c r="H224" s="171" t="s">
        <v>2676</v>
      </c>
      <c r="I224" s="173">
        <v>0</v>
      </c>
      <c r="J224" s="173">
        <v>0</v>
      </c>
      <c r="K224" s="174">
        <v>0</v>
      </c>
      <c r="L224" s="173">
        <v>0</v>
      </c>
      <c r="M224" s="175">
        <f t="shared" si="18"/>
        <v>310</v>
      </c>
      <c r="N224" s="173">
        <f t="shared" si="19"/>
        <v>310</v>
      </c>
      <c r="O224" s="173">
        <f t="shared" si="17"/>
        <v>44950</v>
      </c>
      <c r="P224" s="174">
        <f t="shared" si="20"/>
        <v>310</v>
      </c>
      <c r="Q224" s="177"/>
      <c r="R224" s="177"/>
      <c r="S224" s="177"/>
    </row>
    <row r="225" spans="1:19" x14ac:dyDescent="0.2">
      <c r="A225" s="189"/>
      <c r="B225" s="190" t="s">
        <v>844</v>
      </c>
      <c r="C225" s="191">
        <v>210</v>
      </c>
      <c r="D225" s="192" t="s">
        <v>448</v>
      </c>
      <c r="E225" s="190">
        <v>1500</v>
      </c>
      <c r="F225" s="179">
        <f t="shared" si="16"/>
        <v>315000</v>
      </c>
      <c r="G225" s="192" t="s">
        <v>2519</v>
      </c>
      <c r="H225" s="171" t="s">
        <v>2676</v>
      </c>
      <c r="I225" s="173">
        <v>0</v>
      </c>
      <c r="J225" s="173">
        <v>0</v>
      </c>
      <c r="K225" s="174">
        <v>0</v>
      </c>
      <c r="L225" s="173">
        <v>0</v>
      </c>
      <c r="M225" s="175">
        <f t="shared" si="18"/>
        <v>375</v>
      </c>
      <c r="N225" s="173">
        <f t="shared" si="19"/>
        <v>375</v>
      </c>
      <c r="O225" s="173">
        <f t="shared" si="17"/>
        <v>78750</v>
      </c>
      <c r="P225" s="174">
        <f t="shared" si="20"/>
        <v>375</v>
      </c>
      <c r="Q225" s="177"/>
      <c r="R225" s="177"/>
      <c r="S225" s="177"/>
    </row>
    <row r="226" spans="1:19" x14ac:dyDescent="0.2">
      <c r="A226" s="189"/>
      <c r="B226" s="190" t="s">
        <v>845</v>
      </c>
      <c r="C226" s="191">
        <v>550</v>
      </c>
      <c r="D226" s="192" t="s">
        <v>518</v>
      </c>
      <c r="E226" s="190">
        <v>1500</v>
      </c>
      <c r="F226" s="179">
        <f t="shared" si="16"/>
        <v>825000</v>
      </c>
      <c r="G226" s="192" t="s">
        <v>2519</v>
      </c>
      <c r="H226" s="171" t="s">
        <v>2676</v>
      </c>
      <c r="I226" s="173">
        <v>0</v>
      </c>
      <c r="J226" s="173">
        <v>0</v>
      </c>
      <c r="K226" s="174">
        <v>0</v>
      </c>
      <c r="L226" s="173">
        <v>0</v>
      </c>
      <c r="M226" s="175">
        <f t="shared" si="18"/>
        <v>375</v>
      </c>
      <c r="N226" s="173">
        <f t="shared" si="19"/>
        <v>375</v>
      </c>
      <c r="O226" s="173">
        <f t="shared" si="17"/>
        <v>206250</v>
      </c>
      <c r="P226" s="174">
        <f t="shared" si="20"/>
        <v>375</v>
      </c>
      <c r="Q226" s="177"/>
      <c r="R226" s="177"/>
      <c r="S226" s="177"/>
    </row>
    <row r="227" spans="1:19" x14ac:dyDescent="0.2">
      <c r="A227" s="189"/>
      <c r="B227" s="190" t="s">
        <v>846</v>
      </c>
      <c r="C227" s="191">
        <v>175</v>
      </c>
      <c r="D227" s="192" t="s">
        <v>518</v>
      </c>
      <c r="E227" s="190">
        <v>300</v>
      </c>
      <c r="F227" s="179">
        <f t="shared" si="16"/>
        <v>52500</v>
      </c>
      <c r="G227" s="192" t="s">
        <v>2519</v>
      </c>
      <c r="H227" s="171" t="s">
        <v>2676</v>
      </c>
      <c r="I227" s="173">
        <v>0</v>
      </c>
      <c r="J227" s="173">
        <v>0</v>
      </c>
      <c r="K227" s="174">
        <v>0</v>
      </c>
      <c r="L227" s="173">
        <v>0</v>
      </c>
      <c r="M227" s="175">
        <f t="shared" si="18"/>
        <v>75</v>
      </c>
      <c r="N227" s="173">
        <f t="shared" si="19"/>
        <v>75</v>
      </c>
      <c r="O227" s="173">
        <f t="shared" si="17"/>
        <v>13125</v>
      </c>
      <c r="P227" s="174">
        <f t="shared" si="20"/>
        <v>75</v>
      </c>
      <c r="Q227" s="177"/>
      <c r="R227" s="177"/>
      <c r="S227" s="177"/>
    </row>
    <row r="228" spans="1:19" x14ac:dyDescent="0.2">
      <c r="A228" s="189"/>
      <c r="B228" s="190" t="s">
        <v>847</v>
      </c>
      <c r="C228" s="191">
        <v>235</v>
      </c>
      <c r="D228" s="192" t="s">
        <v>518</v>
      </c>
      <c r="E228" s="190">
        <v>600</v>
      </c>
      <c r="F228" s="179">
        <f t="shared" si="16"/>
        <v>141000</v>
      </c>
      <c r="G228" s="192" t="s">
        <v>2519</v>
      </c>
      <c r="H228" s="171" t="s">
        <v>2676</v>
      </c>
      <c r="I228" s="173">
        <v>0</v>
      </c>
      <c r="J228" s="173">
        <v>0</v>
      </c>
      <c r="K228" s="174">
        <v>0</v>
      </c>
      <c r="L228" s="173">
        <v>0</v>
      </c>
      <c r="M228" s="175">
        <f t="shared" si="18"/>
        <v>150</v>
      </c>
      <c r="N228" s="173">
        <f t="shared" si="19"/>
        <v>150</v>
      </c>
      <c r="O228" s="173">
        <f t="shared" si="17"/>
        <v>35250</v>
      </c>
      <c r="P228" s="174">
        <f t="shared" si="20"/>
        <v>150</v>
      </c>
      <c r="Q228" s="177"/>
      <c r="R228" s="177"/>
      <c r="S228" s="177"/>
    </row>
    <row r="229" spans="1:19" x14ac:dyDescent="0.2">
      <c r="A229" s="189"/>
      <c r="B229" s="190" t="s">
        <v>848</v>
      </c>
      <c r="C229" s="191">
        <v>224</v>
      </c>
      <c r="D229" s="192" t="s">
        <v>518</v>
      </c>
      <c r="E229" s="190">
        <v>870</v>
      </c>
      <c r="F229" s="179">
        <f t="shared" si="16"/>
        <v>194880</v>
      </c>
      <c r="G229" s="192" t="s">
        <v>2519</v>
      </c>
      <c r="H229" s="171" t="s">
        <v>2676</v>
      </c>
      <c r="I229" s="173">
        <v>0</v>
      </c>
      <c r="J229" s="173">
        <v>0</v>
      </c>
      <c r="K229" s="174">
        <v>0</v>
      </c>
      <c r="L229" s="173">
        <v>0</v>
      </c>
      <c r="M229" s="175">
        <f t="shared" si="18"/>
        <v>217.5</v>
      </c>
      <c r="N229" s="173">
        <f t="shared" si="19"/>
        <v>217.5</v>
      </c>
      <c r="O229" s="173">
        <f t="shared" si="17"/>
        <v>48720</v>
      </c>
      <c r="P229" s="174">
        <f t="shared" si="20"/>
        <v>217.5</v>
      </c>
      <c r="Q229" s="177"/>
      <c r="R229" s="177"/>
      <c r="S229" s="177"/>
    </row>
    <row r="230" spans="1:19" x14ac:dyDescent="0.2">
      <c r="A230" s="189"/>
      <c r="B230" s="190" t="s">
        <v>849</v>
      </c>
      <c r="C230" s="191">
        <v>200</v>
      </c>
      <c r="D230" s="192" t="s">
        <v>518</v>
      </c>
      <c r="E230" s="190">
        <v>599</v>
      </c>
      <c r="F230" s="179">
        <f t="shared" si="16"/>
        <v>119800</v>
      </c>
      <c r="G230" s="192" t="s">
        <v>2519</v>
      </c>
      <c r="H230" s="171" t="s">
        <v>2676</v>
      </c>
      <c r="I230" s="173">
        <v>0</v>
      </c>
      <c r="J230" s="173">
        <v>0</v>
      </c>
      <c r="K230" s="174">
        <v>0</v>
      </c>
      <c r="L230" s="173">
        <v>0</v>
      </c>
      <c r="M230" s="175">
        <f t="shared" si="18"/>
        <v>149.75</v>
      </c>
      <c r="N230" s="173">
        <f t="shared" si="19"/>
        <v>149.75</v>
      </c>
      <c r="O230" s="173">
        <f t="shared" si="17"/>
        <v>29950</v>
      </c>
      <c r="P230" s="174">
        <f t="shared" si="20"/>
        <v>149.75</v>
      </c>
      <c r="Q230" s="177"/>
      <c r="R230" s="177"/>
      <c r="S230" s="177"/>
    </row>
    <row r="231" spans="1:19" x14ac:dyDescent="0.2">
      <c r="A231" s="189"/>
      <c r="B231" s="190" t="s">
        <v>850</v>
      </c>
      <c r="C231" s="191">
        <v>224</v>
      </c>
      <c r="D231" s="192" t="s">
        <v>518</v>
      </c>
      <c r="E231" s="190">
        <v>600</v>
      </c>
      <c r="F231" s="179">
        <f t="shared" si="16"/>
        <v>134400</v>
      </c>
      <c r="G231" s="192" t="s">
        <v>2519</v>
      </c>
      <c r="H231" s="171" t="s">
        <v>2676</v>
      </c>
      <c r="I231" s="173">
        <v>0</v>
      </c>
      <c r="J231" s="173">
        <v>0</v>
      </c>
      <c r="K231" s="174">
        <v>0</v>
      </c>
      <c r="L231" s="173">
        <v>0</v>
      </c>
      <c r="M231" s="175">
        <f t="shared" si="18"/>
        <v>150</v>
      </c>
      <c r="N231" s="173">
        <f t="shared" si="19"/>
        <v>150</v>
      </c>
      <c r="O231" s="173">
        <f t="shared" si="17"/>
        <v>33600</v>
      </c>
      <c r="P231" s="174">
        <f t="shared" si="20"/>
        <v>150</v>
      </c>
      <c r="Q231" s="177"/>
      <c r="R231" s="177"/>
      <c r="S231" s="177"/>
    </row>
    <row r="232" spans="1:19" x14ac:dyDescent="0.2">
      <c r="A232" s="189"/>
      <c r="B232" s="190" t="s">
        <v>851</v>
      </c>
      <c r="C232" s="191">
        <v>1080</v>
      </c>
      <c r="D232" s="192" t="s">
        <v>518</v>
      </c>
      <c r="E232" s="190">
        <v>600</v>
      </c>
      <c r="F232" s="179">
        <f t="shared" si="16"/>
        <v>648000</v>
      </c>
      <c r="G232" s="192" t="s">
        <v>2519</v>
      </c>
      <c r="H232" s="171" t="s">
        <v>2676</v>
      </c>
      <c r="I232" s="173">
        <v>0</v>
      </c>
      <c r="J232" s="173">
        <v>0</v>
      </c>
      <c r="K232" s="174">
        <v>0</v>
      </c>
      <c r="L232" s="173">
        <v>0</v>
      </c>
      <c r="M232" s="175">
        <f t="shared" si="18"/>
        <v>150</v>
      </c>
      <c r="N232" s="173">
        <f t="shared" si="19"/>
        <v>150</v>
      </c>
      <c r="O232" s="173">
        <f t="shared" si="17"/>
        <v>162000</v>
      </c>
      <c r="P232" s="174">
        <f t="shared" si="20"/>
        <v>150</v>
      </c>
      <c r="Q232" s="177"/>
      <c r="R232" s="177"/>
      <c r="S232" s="177"/>
    </row>
    <row r="233" spans="1:19" x14ac:dyDescent="0.2">
      <c r="A233" s="189"/>
      <c r="B233" s="190" t="s">
        <v>852</v>
      </c>
      <c r="C233" s="191">
        <v>1450</v>
      </c>
      <c r="D233" s="192" t="s">
        <v>518</v>
      </c>
      <c r="E233" s="190">
        <v>500</v>
      </c>
      <c r="F233" s="179">
        <f t="shared" si="16"/>
        <v>725000</v>
      </c>
      <c r="G233" s="192" t="s">
        <v>2519</v>
      </c>
      <c r="H233" s="171" t="s">
        <v>2676</v>
      </c>
      <c r="I233" s="173">
        <v>0</v>
      </c>
      <c r="J233" s="173">
        <v>0</v>
      </c>
      <c r="K233" s="174">
        <v>0</v>
      </c>
      <c r="L233" s="173">
        <v>0</v>
      </c>
      <c r="M233" s="175">
        <f t="shared" si="18"/>
        <v>125</v>
      </c>
      <c r="N233" s="173">
        <f t="shared" si="19"/>
        <v>125</v>
      </c>
      <c r="O233" s="173">
        <f t="shared" si="17"/>
        <v>181250</v>
      </c>
      <c r="P233" s="174">
        <f t="shared" si="20"/>
        <v>125</v>
      </c>
      <c r="Q233" s="177"/>
      <c r="R233" s="177"/>
      <c r="S233" s="177"/>
    </row>
    <row r="234" spans="1:19" x14ac:dyDescent="0.2">
      <c r="A234" s="189"/>
      <c r="B234" s="190" t="s">
        <v>853</v>
      </c>
      <c r="C234" s="191">
        <v>1200</v>
      </c>
      <c r="D234" s="192" t="s">
        <v>518</v>
      </c>
      <c r="E234" s="190">
        <v>501</v>
      </c>
      <c r="F234" s="179">
        <f t="shared" si="16"/>
        <v>601200</v>
      </c>
      <c r="G234" s="192" t="s">
        <v>2519</v>
      </c>
      <c r="H234" s="171" t="s">
        <v>2676</v>
      </c>
      <c r="I234" s="173">
        <v>0</v>
      </c>
      <c r="J234" s="173">
        <v>0</v>
      </c>
      <c r="K234" s="174">
        <v>0</v>
      </c>
      <c r="L234" s="173">
        <v>0</v>
      </c>
      <c r="M234" s="175">
        <f t="shared" si="18"/>
        <v>125.25</v>
      </c>
      <c r="N234" s="173">
        <f t="shared" si="19"/>
        <v>125.25</v>
      </c>
      <c r="O234" s="173">
        <f t="shared" si="17"/>
        <v>150300</v>
      </c>
      <c r="P234" s="174">
        <f t="shared" si="20"/>
        <v>125.25</v>
      </c>
      <c r="Q234" s="177"/>
      <c r="R234" s="177"/>
      <c r="S234" s="177"/>
    </row>
    <row r="235" spans="1:19" x14ac:dyDescent="0.2">
      <c r="A235" s="189"/>
      <c r="B235" s="190" t="s">
        <v>854</v>
      </c>
      <c r="C235" s="191">
        <v>1475</v>
      </c>
      <c r="D235" s="192" t="s">
        <v>518</v>
      </c>
      <c r="E235" s="190">
        <v>1000</v>
      </c>
      <c r="F235" s="179">
        <f t="shared" si="16"/>
        <v>1475000</v>
      </c>
      <c r="G235" s="192" t="s">
        <v>2519</v>
      </c>
      <c r="H235" s="171" t="s">
        <v>2676</v>
      </c>
      <c r="I235" s="173">
        <v>0</v>
      </c>
      <c r="J235" s="173">
        <v>0</v>
      </c>
      <c r="K235" s="174">
        <v>0</v>
      </c>
      <c r="L235" s="173">
        <v>0</v>
      </c>
      <c r="M235" s="175">
        <f t="shared" si="18"/>
        <v>250</v>
      </c>
      <c r="N235" s="173">
        <f t="shared" si="19"/>
        <v>250</v>
      </c>
      <c r="O235" s="173">
        <f t="shared" si="17"/>
        <v>368750</v>
      </c>
      <c r="P235" s="174">
        <f t="shared" si="20"/>
        <v>250</v>
      </c>
      <c r="Q235" s="177"/>
      <c r="R235" s="177"/>
      <c r="S235" s="177"/>
    </row>
    <row r="236" spans="1:19" x14ac:dyDescent="0.2">
      <c r="A236" s="189"/>
      <c r="B236" s="190" t="s">
        <v>855</v>
      </c>
      <c r="C236" s="191">
        <v>1105</v>
      </c>
      <c r="D236" s="192" t="s">
        <v>518</v>
      </c>
      <c r="E236" s="190">
        <v>2000</v>
      </c>
      <c r="F236" s="179">
        <f t="shared" si="16"/>
        <v>2210000</v>
      </c>
      <c r="G236" s="192" t="s">
        <v>2519</v>
      </c>
      <c r="H236" s="171" t="s">
        <v>2676</v>
      </c>
      <c r="I236" s="173">
        <v>0</v>
      </c>
      <c r="J236" s="173">
        <v>0</v>
      </c>
      <c r="K236" s="174">
        <v>0</v>
      </c>
      <c r="L236" s="173">
        <v>0</v>
      </c>
      <c r="M236" s="175">
        <f t="shared" si="18"/>
        <v>500</v>
      </c>
      <c r="N236" s="173">
        <f t="shared" si="19"/>
        <v>500</v>
      </c>
      <c r="O236" s="173">
        <f t="shared" si="17"/>
        <v>552500</v>
      </c>
      <c r="P236" s="174">
        <f t="shared" si="20"/>
        <v>500</v>
      </c>
      <c r="Q236" s="177"/>
      <c r="R236" s="177"/>
      <c r="S236" s="177"/>
    </row>
    <row r="237" spans="1:19" x14ac:dyDescent="0.2">
      <c r="A237" s="189"/>
      <c r="B237" s="190" t="s">
        <v>856</v>
      </c>
      <c r="C237" s="191">
        <v>1260</v>
      </c>
      <c r="D237" s="192" t="s">
        <v>518</v>
      </c>
      <c r="E237" s="190">
        <v>2000</v>
      </c>
      <c r="F237" s="179">
        <f t="shared" si="16"/>
        <v>2520000</v>
      </c>
      <c r="G237" s="192" t="s">
        <v>2519</v>
      </c>
      <c r="H237" s="171" t="s">
        <v>2676</v>
      </c>
      <c r="I237" s="173">
        <v>0</v>
      </c>
      <c r="J237" s="173">
        <v>0</v>
      </c>
      <c r="K237" s="174">
        <v>0</v>
      </c>
      <c r="L237" s="173">
        <v>0</v>
      </c>
      <c r="M237" s="175">
        <f t="shared" si="18"/>
        <v>500</v>
      </c>
      <c r="N237" s="173">
        <f t="shared" si="19"/>
        <v>500</v>
      </c>
      <c r="O237" s="173">
        <f t="shared" si="17"/>
        <v>630000</v>
      </c>
      <c r="P237" s="174">
        <f t="shared" si="20"/>
        <v>500</v>
      </c>
      <c r="Q237" s="177"/>
      <c r="R237" s="177"/>
      <c r="S237" s="177"/>
    </row>
    <row r="238" spans="1:19" x14ac:dyDescent="0.2">
      <c r="A238" s="189"/>
      <c r="B238" s="190" t="s">
        <v>857</v>
      </c>
      <c r="C238" s="191">
        <v>1270</v>
      </c>
      <c r="D238" s="192" t="s">
        <v>518</v>
      </c>
      <c r="E238" s="190">
        <v>6000</v>
      </c>
      <c r="F238" s="179">
        <f t="shared" si="16"/>
        <v>7620000</v>
      </c>
      <c r="G238" s="192" t="s">
        <v>2519</v>
      </c>
      <c r="H238" s="171" t="s">
        <v>2676</v>
      </c>
      <c r="I238" s="173">
        <v>0</v>
      </c>
      <c r="J238" s="173">
        <v>0</v>
      </c>
      <c r="K238" s="174">
        <v>0</v>
      </c>
      <c r="L238" s="173">
        <v>0</v>
      </c>
      <c r="M238" s="175">
        <f t="shared" si="18"/>
        <v>1500</v>
      </c>
      <c r="N238" s="173">
        <f t="shared" si="19"/>
        <v>1500</v>
      </c>
      <c r="O238" s="173">
        <f t="shared" si="17"/>
        <v>1905000</v>
      </c>
      <c r="P238" s="174">
        <f t="shared" si="20"/>
        <v>1500</v>
      </c>
      <c r="Q238" s="177"/>
      <c r="R238" s="177"/>
      <c r="S238" s="177"/>
    </row>
    <row r="239" spans="1:19" x14ac:dyDescent="0.2">
      <c r="A239" s="189"/>
      <c r="B239" s="190" t="s">
        <v>858</v>
      </c>
      <c r="C239" s="191">
        <v>1025</v>
      </c>
      <c r="D239" s="192" t="s">
        <v>518</v>
      </c>
      <c r="E239" s="190">
        <v>6000</v>
      </c>
      <c r="F239" s="179">
        <f t="shared" si="16"/>
        <v>6150000</v>
      </c>
      <c r="G239" s="192" t="s">
        <v>2519</v>
      </c>
      <c r="H239" s="171" t="s">
        <v>2676</v>
      </c>
      <c r="I239" s="173">
        <v>0</v>
      </c>
      <c r="J239" s="173">
        <v>0</v>
      </c>
      <c r="K239" s="174">
        <v>0</v>
      </c>
      <c r="L239" s="173">
        <v>0</v>
      </c>
      <c r="M239" s="175">
        <f t="shared" si="18"/>
        <v>1500</v>
      </c>
      <c r="N239" s="173">
        <f t="shared" si="19"/>
        <v>1500</v>
      </c>
      <c r="O239" s="173">
        <f t="shared" si="17"/>
        <v>1537500</v>
      </c>
      <c r="P239" s="174">
        <f t="shared" si="20"/>
        <v>1500</v>
      </c>
      <c r="Q239" s="177"/>
      <c r="R239" s="177"/>
      <c r="S239" s="177"/>
    </row>
    <row r="240" spans="1:19" x14ac:dyDescent="0.2">
      <c r="A240" s="189"/>
      <c r="B240" s="190" t="s">
        <v>859</v>
      </c>
      <c r="C240" s="191">
        <v>124</v>
      </c>
      <c r="D240" s="192" t="s">
        <v>518</v>
      </c>
      <c r="E240" s="190">
        <v>6000</v>
      </c>
      <c r="F240" s="179">
        <f t="shared" si="16"/>
        <v>744000</v>
      </c>
      <c r="G240" s="192" t="s">
        <v>2519</v>
      </c>
      <c r="H240" s="171" t="s">
        <v>2676</v>
      </c>
      <c r="I240" s="173">
        <v>0</v>
      </c>
      <c r="J240" s="173">
        <v>0</v>
      </c>
      <c r="K240" s="174">
        <v>0</v>
      </c>
      <c r="L240" s="173">
        <v>0</v>
      </c>
      <c r="M240" s="175">
        <f t="shared" si="18"/>
        <v>1500</v>
      </c>
      <c r="N240" s="173">
        <f t="shared" si="19"/>
        <v>1500</v>
      </c>
      <c r="O240" s="173">
        <f t="shared" si="17"/>
        <v>186000</v>
      </c>
      <c r="P240" s="174">
        <f t="shared" si="20"/>
        <v>1500</v>
      </c>
      <c r="Q240" s="177"/>
      <c r="R240" s="177"/>
      <c r="S240" s="177"/>
    </row>
    <row r="241" spans="1:19" x14ac:dyDescent="0.2">
      <c r="A241" s="189"/>
      <c r="B241" s="190" t="s">
        <v>860</v>
      </c>
      <c r="C241" s="191">
        <v>90</v>
      </c>
      <c r="D241" s="192" t="s">
        <v>457</v>
      </c>
      <c r="E241" s="190">
        <v>5000</v>
      </c>
      <c r="F241" s="179">
        <f t="shared" si="16"/>
        <v>450000</v>
      </c>
      <c r="G241" s="192" t="s">
        <v>2519</v>
      </c>
      <c r="H241" s="171" t="s">
        <v>2676</v>
      </c>
      <c r="I241" s="173">
        <v>0</v>
      </c>
      <c r="J241" s="173">
        <v>0</v>
      </c>
      <c r="K241" s="174">
        <v>0</v>
      </c>
      <c r="L241" s="173">
        <v>0</v>
      </c>
      <c r="M241" s="175">
        <f t="shared" si="18"/>
        <v>1250</v>
      </c>
      <c r="N241" s="173">
        <f t="shared" si="19"/>
        <v>1250</v>
      </c>
      <c r="O241" s="173">
        <f t="shared" si="17"/>
        <v>112500</v>
      </c>
      <c r="P241" s="174">
        <f t="shared" si="20"/>
        <v>1250</v>
      </c>
      <c r="Q241" s="177"/>
      <c r="R241" s="177"/>
      <c r="S241" s="177"/>
    </row>
    <row r="242" spans="1:19" x14ac:dyDescent="0.2">
      <c r="A242" s="189"/>
      <c r="B242" s="190" t="s">
        <v>861</v>
      </c>
      <c r="C242" s="191">
        <v>360</v>
      </c>
      <c r="D242" s="192" t="s">
        <v>463</v>
      </c>
      <c r="E242" s="190">
        <v>2000</v>
      </c>
      <c r="F242" s="179">
        <f t="shared" si="16"/>
        <v>720000</v>
      </c>
      <c r="G242" s="192" t="s">
        <v>2519</v>
      </c>
      <c r="H242" s="171" t="s">
        <v>2676</v>
      </c>
      <c r="I242" s="173">
        <v>0</v>
      </c>
      <c r="J242" s="173">
        <v>0</v>
      </c>
      <c r="K242" s="174">
        <v>0</v>
      </c>
      <c r="L242" s="173">
        <v>0</v>
      </c>
      <c r="M242" s="175">
        <f t="shared" si="18"/>
        <v>500</v>
      </c>
      <c r="N242" s="173">
        <f t="shared" si="19"/>
        <v>500</v>
      </c>
      <c r="O242" s="173">
        <f t="shared" si="17"/>
        <v>180000</v>
      </c>
      <c r="P242" s="174">
        <f t="shared" si="20"/>
        <v>500</v>
      </c>
      <c r="Q242" s="177"/>
      <c r="R242" s="177"/>
      <c r="S242" s="177"/>
    </row>
    <row r="243" spans="1:19" x14ac:dyDescent="0.2">
      <c r="A243" s="189" t="s">
        <v>862</v>
      </c>
      <c r="B243" s="190" t="s">
        <v>863</v>
      </c>
      <c r="C243" s="191">
        <v>360</v>
      </c>
      <c r="D243" s="192" t="s">
        <v>463</v>
      </c>
      <c r="E243" s="190">
        <v>3750</v>
      </c>
      <c r="F243" s="179">
        <f t="shared" si="16"/>
        <v>1350000</v>
      </c>
      <c r="G243" s="192" t="s">
        <v>2519</v>
      </c>
      <c r="H243" s="171" t="s">
        <v>2676</v>
      </c>
      <c r="I243" s="173">
        <v>0</v>
      </c>
      <c r="J243" s="173">
        <v>0</v>
      </c>
      <c r="K243" s="174">
        <v>0</v>
      </c>
      <c r="L243" s="173">
        <v>0</v>
      </c>
      <c r="M243" s="175">
        <f t="shared" si="18"/>
        <v>937.5</v>
      </c>
      <c r="N243" s="173">
        <f t="shared" si="19"/>
        <v>937.5</v>
      </c>
      <c r="O243" s="173">
        <f t="shared" si="17"/>
        <v>337500</v>
      </c>
      <c r="P243" s="174">
        <f>E243/4</f>
        <v>937.5</v>
      </c>
      <c r="Q243" s="177"/>
      <c r="R243" s="177"/>
      <c r="S243" s="177"/>
    </row>
    <row r="244" spans="1:19" x14ac:dyDescent="0.2">
      <c r="A244" s="189"/>
      <c r="B244" s="190" t="s">
        <v>864</v>
      </c>
      <c r="C244" s="191">
        <v>5</v>
      </c>
      <c r="D244" s="192" t="s">
        <v>463</v>
      </c>
      <c r="E244" s="190">
        <v>4000</v>
      </c>
      <c r="F244" s="179">
        <f t="shared" si="16"/>
        <v>20000</v>
      </c>
      <c r="G244" s="192" t="s">
        <v>2519</v>
      </c>
      <c r="H244" s="171" t="s">
        <v>2676</v>
      </c>
      <c r="I244" s="173">
        <v>0</v>
      </c>
      <c r="J244" s="173">
        <v>0</v>
      </c>
      <c r="K244" s="174">
        <v>0</v>
      </c>
      <c r="L244" s="173">
        <v>0</v>
      </c>
      <c r="M244" s="175">
        <f t="shared" si="18"/>
        <v>1000</v>
      </c>
      <c r="N244" s="173">
        <f t="shared" si="19"/>
        <v>1000</v>
      </c>
      <c r="O244" s="173">
        <f t="shared" si="17"/>
        <v>5000</v>
      </c>
      <c r="P244" s="174">
        <f t="shared" ref="P244:P266" si="21">E244/4</f>
        <v>1000</v>
      </c>
      <c r="Q244" s="177"/>
      <c r="R244" s="177"/>
      <c r="S244" s="177"/>
    </row>
    <row r="245" spans="1:19" x14ac:dyDescent="0.2">
      <c r="A245" s="189" t="s">
        <v>865</v>
      </c>
      <c r="B245" s="190" t="s">
        <v>866</v>
      </c>
      <c r="C245" s="191">
        <v>420</v>
      </c>
      <c r="D245" s="192" t="s">
        <v>463</v>
      </c>
      <c r="E245" s="190">
        <v>5000</v>
      </c>
      <c r="F245" s="179">
        <f t="shared" si="16"/>
        <v>2100000</v>
      </c>
      <c r="G245" s="192" t="s">
        <v>2519</v>
      </c>
      <c r="H245" s="171" t="s">
        <v>2676</v>
      </c>
      <c r="I245" s="173">
        <v>0</v>
      </c>
      <c r="J245" s="173">
        <v>0</v>
      </c>
      <c r="K245" s="174">
        <v>0</v>
      </c>
      <c r="L245" s="173">
        <v>0</v>
      </c>
      <c r="M245" s="175">
        <f t="shared" si="18"/>
        <v>1250</v>
      </c>
      <c r="N245" s="173">
        <f t="shared" si="19"/>
        <v>1250</v>
      </c>
      <c r="O245" s="173">
        <f t="shared" si="17"/>
        <v>525000</v>
      </c>
      <c r="P245" s="174">
        <f t="shared" si="21"/>
        <v>1250</v>
      </c>
      <c r="Q245" s="177"/>
      <c r="R245" s="177"/>
      <c r="S245" s="177"/>
    </row>
    <row r="246" spans="1:19" x14ac:dyDescent="0.2">
      <c r="A246" s="189"/>
      <c r="B246" s="190" t="s">
        <v>867</v>
      </c>
      <c r="C246" s="191">
        <v>5</v>
      </c>
      <c r="D246" s="192" t="s">
        <v>466</v>
      </c>
      <c r="E246" s="190">
        <v>14827</v>
      </c>
      <c r="F246" s="179">
        <f t="shared" si="16"/>
        <v>74135</v>
      </c>
      <c r="G246" s="192" t="s">
        <v>2519</v>
      </c>
      <c r="H246" s="171" t="s">
        <v>2676</v>
      </c>
      <c r="I246" s="173">
        <v>0</v>
      </c>
      <c r="J246" s="173">
        <v>0</v>
      </c>
      <c r="K246" s="174">
        <v>0</v>
      </c>
      <c r="L246" s="173">
        <v>0</v>
      </c>
      <c r="M246" s="175">
        <f t="shared" si="18"/>
        <v>3706.75</v>
      </c>
      <c r="N246" s="173">
        <f t="shared" si="19"/>
        <v>3706.75</v>
      </c>
      <c r="O246" s="173">
        <f t="shared" si="17"/>
        <v>18533.75</v>
      </c>
      <c r="P246" s="174">
        <f t="shared" si="21"/>
        <v>3706.75</v>
      </c>
      <c r="Q246" s="177"/>
      <c r="R246" s="177"/>
      <c r="S246" s="177"/>
    </row>
    <row r="247" spans="1:19" x14ac:dyDescent="0.2">
      <c r="A247" s="189"/>
      <c r="B247" s="190" t="s">
        <v>868</v>
      </c>
      <c r="C247" s="191">
        <v>9</v>
      </c>
      <c r="D247" s="192" t="s">
        <v>466</v>
      </c>
      <c r="E247" s="190">
        <v>1700</v>
      </c>
      <c r="F247" s="179">
        <f t="shared" si="16"/>
        <v>15300</v>
      </c>
      <c r="G247" s="192" t="s">
        <v>2519</v>
      </c>
      <c r="H247" s="171" t="s">
        <v>2676</v>
      </c>
      <c r="I247" s="173">
        <v>0</v>
      </c>
      <c r="J247" s="173">
        <v>0</v>
      </c>
      <c r="K247" s="174">
        <v>0</v>
      </c>
      <c r="L247" s="173">
        <v>0</v>
      </c>
      <c r="M247" s="175">
        <f t="shared" si="18"/>
        <v>425</v>
      </c>
      <c r="N247" s="173">
        <f t="shared" si="19"/>
        <v>425</v>
      </c>
      <c r="O247" s="173">
        <f t="shared" si="17"/>
        <v>3825</v>
      </c>
      <c r="P247" s="174">
        <f t="shared" si="21"/>
        <v>425</v>
      </c>
      <c r="Q247" s="177"/>
      <c r="R247" s="177"/>
      <c r="S247" s="177"/>
    </row>
    <row r="248" spans="1:19" x14ac:dyDescent="0.2">
      <c r="A248" s="189"/>
      <c r="B248" s="190" t="s">
        <v>869</v>
      </c>
      <c r="C248" s="191">
        <v>800</v>
      </c>
      <c r="D248" s="192" t="s">
        <v>463</v>
      </c>
      <c r="E248" s="190">
        <v>500</v>
      </c>
      <c r="F248" s="179">
        <f t="shared" si="16"/>
        <v>400000</v>
      </c>
      <c r="G248" s="192" t="s">
        <v>2519</v>
      </c>
      <c r="H248" s="171" t="s">
        <v>2676</v>
      </c>
      <c r="I248" s="173">
        <v>0</v>
      </c>
      <c r="J248" s="173">
        <v>0</v>
      </c>
      <c r="K248" s="174">
        <v>0</v>
      </c>
      <c r="L248" s="173">
        <v>0</v>
      </c>
      <c r="M248" s="175">
        <f t="shared" si="18"/>
        <v>125</v>
      </c>
      <c r="N248" s="173">
        <f t="shared" si="19"/>
        <v>125</v>
      </c>
      <c r="O248" s="173">
        <f t="shared" si="17"/>
        <v>100000</v>
      </c>
      <c r="P248" s="174">
        <f t="shared" si="21"/>
        <v>125</v>
      </c>
      <c r="Q248" s="177"/>
      <c r="R248" s="177"/>
      <c r="S248" s="177"/>
    </row>
    <row r="249" spans="1:19" x14ac:dyDescent="0.2">
      <c r="A249" s="189"/>
      <c r="B249" s="190" t="s">
        <v>870</v>
      </c>
      <c r="C249" s="191">
        <v>14</v>
      </c>
      <c r="D249" s="192" t="s">
        <v>631</v>
      </c>
      <c r="E249" s="190">
        <v>1000</v>
      </c>
      <c r="F249" s="179">
        <f t="shared" si="16"/>
        <v>14000</v>
      </c>
      <c r="G249" s="192" t="s">
        <v>2519</v>
      </c>
      <c r="H249" s="171" t="s">
        <v>2676</v>
      </c>
      <c r="I249" s="173">
        <v>0</v>
      </c>
      <c r="J249" s="173">
        <v>0</v>
      </c>
      <c r="K249" s="174">
        <v>0</v>
      </c>
      <c r="L249" s="173">
        <v>0</v>
      </c>
      <c r="M249" s="175">
        <f t="shared" si="18"/>
        <v>250</v>
      </c>
      <c r="N249" s="173">
        <f t="shared" si="19"/>
        <v>250</v>
      </c>
      <c r="O249" s="173">
        <f t="shared" si="17"/>
        <v>3500</v>
      </c>
      <c r="P249" s="174">
        <f t="shared" si="21"/>
        <v>250</v>
      </c>
      <c r="Q249" s="177"/>
      <c r="R249" s="177"/>
      <c r="S249" s="177"/>
    </row>
    <row r="250" spans="1:19" x14ac:dyDescent="0.2">
      <c r="A250" s="189"/>
      <c r="B250" s="190" t="s">
        <v>871</v>
      </c>
      <c r="C250" s="191">
        <v>14</v>
      </c>
      <c r="D250" s="192" t="s">
        <v>631</v>
      </c>
      <c r="E250" s="190">
        <v>1000</v>
      </c>
      <c r="F250" s="179">
        <f t="shared" si="16"/>
        <v>14000</v>
      </c>
      <c r="G250" s="192" t="s">
        <v>2519</v>
      </c>
      <c r="H250" s="171" t="s">
        <v>2676</v>
      </c>
      <c r="I250" s="173">
        <v>0</v>
      </c>
      <c r="J250" s="173">
        <v>0</v>
      </c>
      <c r="K250" s="174">
        <v>0</v>
      </c>
      <c r="L250" s="173">
        <v>0</v>
      </c>
      <c r="M250" s="175">
        <f t="shared" si="18"/>
        <v>250</v>
      </c>
      <c r="N250" s="173">
        <f t="shared" si="19"/>
        <v>250</v>
      </c>
      <c r="O250" s="173">
        <f t="shared" si="17"/>
        <v>3500</v>
      </c>
      <c r="P250" s="174">
        <f t="shared" si="21"/>
        <v>250</v>
      </c>
      <c r="Q250" s="177"/>
      <c r="R250" s="177"/>
      <c r="S250" s="177"/>
    </row>
    <row r="251" spans="1:19" x14ac:dyDescent="0.2">
      <c r="A251" s="189"/>
      <c r="B251" s="190" t="s">
        <v>872</v>
      </c>
      <c r="C251" s="191">
        <v>15</v>
      </c>
      <c r="D251" s="192" t="s">
        <v>631</v>
      </c>
      <c r="E251" s="190">
        <v>1000</v>
      </c>
      <c r="F251" s="179">
        <f t="shared" si="16"/>
        <v>15000</v>
      </c>
      <c r="G251" s="192" t="s">
        <v>2519</v>
      </c>
      <c r="H251" s="171" t="s">
        <v>2676</v>
      </c>
      <c r="I251" s="173">
        <v>0</v>
      </c>
      <c r="J251" s="173">
        <v>0</v>
      </c>
      <c r="K251" s="174">
        <v>0</v>
      </c>
      <c r="L251" s="173">
        <v>0</v>
      </c>
      <c r="M251" s="175">
        <f t="shared" si="18"/>
        <v>250</v>
      </c>
      <c r="N251" s="173">
        <f t="shared" si="19"/>
        <v>250</v>
      </c>
      <c r="O251" s="173">
        <f t="shared" si="17"/>
        <v>3750</v>
      </c>
      <c r="P251" s="174">
        <f t="shared" si="21"/>
        <v>250</v>
      </c>
      <c r="Q251" s="177"/>
      <c r="R251" s="177"/>
      <c r="S251" s="177"/>
    </row>
    <row r="252" spans="1:19" x14ac:dyDescent="0.2">
      <c r="A252" s="189"/>
      <c r="B252" s="190" t="s">
        <v>873</v>
      </c>
      <c r="C252" s="191">
        <v>14</v>
      </c>
      <c r="D252" s="192" t="s">
        <v>631</v>
      </c>
      <c r="E252" s="190">
        <v>1000</v>
      </c>
      <c r="F252" s="179">
        <f t="shared" si="16"/>
        <v>14000</v>
      </c>
      <c r="G252" s="192" t="s">
        <v>2519</v>
      </c>
      <c r="H252" s="171" t="s">
        <v>2676</v>
      </c>
      <c r="I252" s="173">
        <v>0</v>
      </c>
      <c r="J252" s="173">
        <v>0</v>
      </c>
      <c r="K252" s="174">
        <v>0</v>
      </c>
      <c r="L252" s="173">
        <v>0</v>
      </c>
      <c r="M252" s="175">
        <f t="shared" si="18"/>
        <v>250</v>
      </c>
      <c r="N252" s="173">
        <f t="shared" si="19"/>
        <v>250</v>
      </c>
      <c r="O252" s="173">
        <f t="shared" si="17"/>
        <v>3500</v>
      </c>
      <c r="P252" s="174">
        <f t="shared" si="21"/>
        <v>250</v>
      </c>
      <c r="Q252" s="177"/>
      <c r="R252" s="177"/>
      <c r="S252" s="177"/>
    </row>
    <row r="253" spans="1:19" x14ac:dyDescent="0.2">
      <c r="A253" s="189"/>
      <c r="B253" s="190" t="s">
        <v>874</v>
      </c>
      <c r="C253" s="191">
        <v>14</v>
      </c>
      <c r="D253" s="192" t="s">
        <v>466</v>
      </c>
      <c r="E253" s="190">
        <v>1000</v>
      </c>
      <c r="F253" s="179">
        <f t="shared" si="16"/>
        <v>14000</v>
      </c>
      <c r="G253" s="192" t="s">
        <v>2519</v>
      </c>
      <c r="H253" s="171" t="s">
        <v>2676</v>
      </c>
      <c r="I253" s="173">
        <v>0</v>
      </c>
      <c r="J253" s="173">
        <v>0</v>
      </c>
      <c r="K253" s="174">
        <v>0</v>
      </c>
      <c r="L253" s="173">
        <v>0</v>
      </c>
      <c r="M253" s="175">
        <f t="shared" si="18"/>
        <v>250</v>
      </c>
      <c r="N253" s="173">
        <f t="shared" si="19"/>
        <v>250</v>
      </c>
      <c r="O253" s="173">
        <f t="shared" si="17"/>
        <v>3500</v>
      </c>
      <c r="P253" s="174">
        <f t="shared" si="21"/>
        <v>250</v>
      </c>
      <c r="Q253" s="177"/>
      <c r="R253" s="177"/>
      <c r="S253" s="177"/>
    </row>
    <row r="254" spans="1:19" x14ac:dyDescent="0.2">
      <c r="A254" s="189"/>
      <c r="B254" s="190" t="s">
        <v>875</v>
      </c>
      <c r="C254" s="191">
        <v>15</v>
      </c>
      <c r="D254" s="192" t="s">
        <v>876</v>
      </c>
      <c r="E254" s="190">
        <v>3500</v>
      </c>
      <c r="F254" s="179">
        <f t="shared" si="16"/>
        <v>52500</v>
      </c>
      <c r="G254" s="192" t="s">
        <v>2519</v>
      </c>
      <c r="H254" s="171" t="s">
        <v>2676</v>
      </c>
      <c r="I254" s="173">
        <v>0</v>
      </c>
      <c r="J254" s="173">
        <v>0</v>
      </c>
      <c r="K254" s="174">
        <v>0</v>
      </c>
      <c r="L254" s="173">
        <v>0</v>
      </c>
      <c r="M254" s="175">
        <f t="shared" si="18"/>
        <v>875</v>
      </c>
      <c r="N254" s="173">
        <f t="shared" si="19"/>
        <v>875</v>
      </c>
      <c r="O254" s="173">
        <f t="shared" si="17"/>
        <v>13125</v>
      </c>
      <c r="P254" s="174">
        <f t="shared" si="21"/>
        <v>875</v>
      </c>
      <c r="Q254" s="177"/>
      <c r="R254" s="177"/>
      <c r="S254" s="177"/>
    </row>
    <row r="255" spans="1:19" x14ac:dyDescent="0.2">
      <c r="A255" s="189"/>
      <c r="B255" s="190" t="s">
        <v>877</v>
      </c>
      <c r="C255" s="191">
        <v>20</v>
      </c>
      <c r="D255" s="192" t="s">
        <v>466</v>
      </c>
      <c r="E255" s="190">
        <v>990</v>
      </c>
      <c r="F255" s="179">
        <f t="shared" si="16"/>
        <v>19800</v>
      </c>
      <c r="G255" s="192" t="s">
        <v>2519</v>
      </c>
      <c r="H255" s="171" t="s">
        <v>2676</v>
      </c>
      <c r="I255" s="173">
        <v>0</v>
      </c>
      <c r="J255" s="173">
        <v>0</v>
      </c>
      <c r="K255" s="174">
        <v>0</v>
      </c>
      <c r="L255" s="173">
        <v>0</v>
      </c>
      <c r="M255" s="175">
        <f t="shared" si="18"/>
        <v>247.5</v>
      </c>
      <c r="N255" s="173">
        <f t="shared" si="19"/>
        <v>247.5</v>
      </c>
      <c r="O255" s="173">
        <f t="shared" si="17"/>
        <v>4950</v>
      </c>
      <c r="P255" s="174">
        <f t="shared" si="21"/>
        <v>247.5</v>
      </c>
      <c r="Q255" s="177"/>
      <c r="R255" s="177"/>
      <c r="S255" s="177"/>
    </row>
    <row r="256" spans="1:19" x14ac:dyDescent="0.2">
      <c r="A256" s="189"/>
      <c r="B256" s="190" t="s">
        <v>878</v>
      </c>
      <c r="C256" s="191">
        <v>38</v>
      </c>
      <c r="D256" s="192" t="s">
        <v>457</v>
      </c>
      <c r="E256" s="190">
        <v>1250</v>
      </c>
      <c r="F256" s="179">
        <f t="shared" si="16"/>
        <v>47500</v>
      </c>
      <c r="G256" s="192" t="s">
        <v>2519</v>
      </c>
      <c r="H256" s="171" t="s">
        <v>2676</v>
      </c>
      <c r="I256" s="173">
        <v>0</v>
      </c>
      <c r="J256" s="173">
        <v>0</v>
      </c>
      <c r="K256" s="174">
        <v>0</v>
      </c>
      <c r="L256" s="173">
        <v>0</v>
      </c>
      <c r="M256" s="175">
        <f t="shared" si="18"/>
        <v>312.5</v>
      </c>
      <c r="N256" s="173">
        <f t="shared" si="19"/>
        <v>312.5</v>
      </c>
      <c r="O256" s="173">
        <f t="shared" si="17"/>
        <v>11875</v>
      </c>
      <c r="P256" s="174">
        <f t="shared" si="21"/>
        <v>312.5</v>
      </c>
      <c r="Q256" s="177"/>
      <c r="R256" s="177"/>
      <c r="S256" s="177"/>
    </row>
    <row r="257" spans="1:19" x14ac:dyDescent="0.2">
      <c r="A257" s="189" t="s">
        <v>879</v>
      </c>
      <c r="B257" s="190" t="s">
        <v>880</v>
      </c>
      <c r="C257" s="191">
        <v>3.5</v>
      </c>
      <c r="D257" s="192" t="s">
        <v>457</v>
      </c>
      <c r="E257" s="190">
        <v>62000</v>
      </c>
      <c r="F257" s="179">
        <f t="shared" si="16"/>
        <v>217000</v>
      </c>
      <c r="G257" s="192" t="s">
        <v>2519</v>
      </c>
      <c r="H257" s="171" t="s">
        <v>2676</v>
      </c>
      <c r="I257" s="173">
        <v>0</v>
      </c>
      <c r="J257" s="173">
        <v>0</v>
      </c>
      <c r="K257" s="174">
        <v>0</v>
      </c>
      <c r="L257" s="173">
        <v>0</v>
      </c>
      <c r="M257" s="175">
        <f t="shared" si="18"/>
        <v>15500</v>
      </c>
      <c r="N257" s="173">
        <f t="shared" si="19"/>
        <v>15500</v>
      </c>
      <c r="O257" s="173">
        <f t="shared" si="17"/>
        <v>54250</v>
      </c>
      <c r="P257" s="174">
        <f t="shared" si="21"/>
        <v>15500</v>
      </c>
      <c r="Q257" s="177"/>
      <c r="R257" s="177"/>
      <c r="S257" s="177"/>
    </row>
    <row r="258" spans="1:19" x14ac:dyDescent="0.2">
      <c r="A258" s="189"/>
      <c r="B258" s="190" t="s">
        <v>881</v>
      </c>
      <c r="C258" s="191">
        <v>1250</v>
      </c>
      <c r="D258" s="192" t="s">
        <v>466</v>
      </c>
      <c r="E258" s="190">
        <v>600</v>
      </c>
      <c r="F258" s="179">
        <f t="shared" si="16"/>
        <v>750000</v>
      </c>
      <c r="G258" s="192" t="s">
        <v>2519</v>
      </c>
      <c r="H258" s="171" t="s">
        <v>2676</v>
      </c>
      <c r="I258" s="173">
        <v>0</v>
      </c>
      <c r="J258" s="173">
        <v>0</v>
      </c>
      <c r="K258" s="174">
        <v>0</v>
      </c>
      <c r="L258" s="173">
        <v>0</v>
      </c>
      <c r="M258" s="175">
        <f t="shared" si="18"/>
        <v>150</v>
      </c>
      <c r="N258" s="173">
        <f t="shared" si="19"/>
        <v>150</v>
      </c>
      <c r="O258" s="173">
        <f t="shared" si="17"/>
        <v>187500</v>
      </c>
      <c r="P258" s="174">
        <f t="shared" si="21"/>
        <v>150</v>
      </c>
      <c r="Q258" s="177"/>
      <c r="R258" s="177"/>
      <c r="S258" s="177"/>
    </row>
    <row r="259" spans="1:19" x14ac:dyDescent="0.2">
      <c r="A259" s="189"/>
      <c r="B259" s="190" t="s">
        <v>882</v>
      </c>
      <c r="C259" s="191">
        <v>15</v>
      </c>
      <c r="D259" s="192" t="s">
        <v>466</v>
      </c>
      <c r="E259" s="190">
        <v>114350</v>
      </c>
      <c r="F259" s="179">
        <f t="shared" si="16"/>
        <v>1715250</v>
      </c>
      <c r="G259" s="192" t="s">
        <v>2519</v>
      </c>
      <c r="H259" s="171" t="s">
        <v>2676</v>
      </c>
      <c r="I259" s="173">
        <v>0</v>
      </c>
      <c r="J259" s="173">
        <v>0</v>
      </c>
      <c r="K259" s="174">
        <v>0</v>
      </c>
      <c r="L259" s="173">
        <v>0</v>
      </c>
      <c r="M259" s="175">
        <f t="shared" si="18"/>
        <v>28587.5</v>
      </c>
      <c r="N259" s="173">
        <f t="shared" si="19"/>
        <v>28587.5</v>
      </c>
      <c r="O259" s="173">
        <f t="shared" si="17"/>
        <v>428812.5</v>
      </c>
      <c r="P259" s="174">
        <f t="shared" si="21"/>
        <v>28587.5</v>
      </c>
      <c r="Q259" s="177"/>
      <c r="R259" s="177"/>
      <c r="S259" s="177"/>
    </row>
    <row r="260" spans="1:19" x14ac:dyDescent="0.2">
      <c r="A260" s="189"/>
      <c r="B260" s="190" t="s">
        <v>883</v>
      </c>
      <c r="C260" s="191">
        <v>15</v>
      </c>
      <c r="D260" s="192" t="s">
        <v>466</v>
      </c>
      <c r="E260" s="190">
        <v>10000</v>
      </c>
      <c r="F260" s="179">
        <f t="shared" si="16"/>
        <v>150000</v>
      </c>
      <c r="G260" s="192" t="s">
        <v>2519</v>
      </c>
      <c r="H260" s="171" t="s">
        <v>2676</v>
      </c>
      <c r="I260" s="173">
        <v>0</v>
      </c>
      <c r="J260" s="173">
        <v>0</v>
      </c>
      <c r="K260" s="174">
        <v>0</v>
      </c>
      <c r="L260" s="173">
        <v>0</v>
      </c>
      <c r="M260" s="175">
        <f t="shared" si="18"/>
        <v>2500</v>
      </c>
      <c r="N260" s="173">
        <f t="shared" si="19"/>
        <v>2500</v>
      </c>
      <c r="O260" s="173">
        <f t="shared" si="17"/>
        <v>37500</v>
      </c>
      <c r="P260" s="174">
        <f t="shared" si="21"/>
        <v>2500</v>
      </c>
      <c r="Q260" s="177"/>
      <c r="R260" s="177"/>
      <c r="S260" s="177"/>
    </row>
    <row r="261" spans="1:19" x14ac:dyDescent="0.2">
      <c r="A261" s="189"/>
      <c r="B261" s="190" t="s">
        <v>884</v>
      </c>
      <c r="C261" s="191">
        <v>2500</v>
      </c>
      <c r="D261" s="192" t="s">
        <v>466</v>
      </c>
      <c r="E261" s="190">
        <v>920</v>
      </c>
      <c r="F261" s="179">
        <f t="shared" si="16"/>
        <v>2300000</v>
      </c>
      <c r="G261" s="192" t="s">
        <v>2519</v>
      </c>
      <c r="H261" s="171" t="s">
        <v>2676</v>
      </c>
      <c r="I261" s="173">
        <v>0</v>
      </c>
      <c r="J261" s="173">
        <v>0</v>
      </c>
      <c r="K261" s="174">
        <v>0</v>
      </c>
      <c r="L261" s="173">
        <v>0</v>
      </c>
      <c r="M261" s="175">
        <f t="shared" si="18"/>
        <v>230</v>
      </c>
      <c r="N261" s="173">
        <f t="shared" si="19"/>
        <v>230</v>
      </c>
      <c r="O261" s="173">
        <f t="shared" si="17"/>
        <v>575000</v>
      </c>
      <c r="P261" s="174">
        <f t="shared" si="21"/>
        <v>230</v>
      </c>
      <c r="Q261" s="177"/>
      <c r="R261" s="177"/>
      <c r="S261" s="177"/>
    </row>
    <row r="262" spans="1:19" x14ac:dyDescent="0.2">
      <c r="A262" s="189"/>
      <c r="B262" s="190" t="s">
        <v>885</v>
      </c>
      <c r="C262" s="191">
        <v>1500</v>
      </c>
      <c r="D262" s="192" t="s">
        <v>506</v>
      </c>
      <c r="E262" s="190">
        <v>950</v>
      </c>
      <c r="F262" s="179">
        <f t="shared" si="16"/>
        <v>1425000</v>
      </c>
      <c r="G262" s="192" t="s">
        <v>2519</v>
      </c>
      <c r="H262" s="171" t="s">
        <v>2676</v>
      </c>
      <c r="I262" s="173">
        <v>0</v>
      </c>
      <c r="J262" s="173">
        <v>0</v>
      </c>
      <c r="K262" s="174">
        <v>0</v>
      </c>
      <c r="L262" s="173">
        <v>0</v>
      </c>
      <c r="M262" s="175">
        <f t="shared" si="18"/>
        <v>237.5</v>
      </c>
      <c r="N262" s="173">
        <f t="shared" si="19"/>
        <v>237.5</v>
      </c>
      <c r="O262" s="173">
        <f t="shared" si="17"/>
        <v>356250</v>
      </c>
      <c r="P262" s="174">
        <f t="shared" si="21"/>
        <v>237.5</v>
      </c>
      <c r="Q262" s="177"/>
      <c r="R262" s="177"/>
      <c r="S262" s="177"/>
    </row>
    <row r="263" spans="1:19" x14ac:dyDescent="0.2">
      <c r="A263" s="189"/>
      <c r="B263" s="190" t="s">
        <v>886</v>
      </c>
      <c r="C263" s="191">
        <v>80</v>
      </c>
      <c r="D263" s="192" t="s">
        <v>448</v>
      </c>
      <c r="E263" s="190">
        <v>540</v>
      </c>
      <c r="F263" s="179">
        <f t="shared" si="16"/>
        <v>43200</v>
      </c>
      <c r="G263" s="192" t="s">
        <v>2519</v>
      </c>
      <c r="H263" s="171" t="s">
        <v>2676</v>
      </c>
      <c r="I263" s="173">
        <v>0</v>
      </c>
      <c r="J263" s="173">
        <v>0</v>
      </c>
      <c r="K263" s="174">
        <v>0</v>
      </c>
      <c r="L263" s="173">
        <v>0</v>
      </c>
      <c r="M263" s="175">
        <f t="shared" si="18"/>
        <v>135</v>
      </c>
      <c r="N263" s="173">
        <f t="shared" si="19"/>
        <v>135</v>
      </c>
      <c r="O263" s="173">
        <f t="shared" si="17"/>
        <v>10800</v>
      </c>
      <c r="P263" s="174">
        <f t="shared" si="21"/>
        <v>135</v>
      </c>
      <c r="Q263" s="177"/>
      <c r="R263" s="177"/>
      <c r="S263" s="177"/>
    </row>
    <row r="264" spans="1:19" x14ac:dyDescent="0.2">
      <c r="A264" s="189"/>
      <c r="B264" s="190" t="s">
        <v>887</v>
      </c>
      <c r="C264" s="191">
        <v>44</v>
      </c>
      <c r="D264" s="192" t="s">
        <v>466</v>
      </c>
      <c r="E264" s="190">
        <v>4500</v>
      </c>
      <c r="F264" s="179">
        <f t="shared" si="16"/>
        <v>198000</v>
      </c>
      <c r="G264" s="192" t="s">
        <v>2519</v>
      </c>
      <c r="H264" s="171" t="s">
        <v>2676</v>
      </c>
      <c r="I264" s="173">
        <v>0</v>
      </c>
      <c r="J264" s="173">
        <v>0</v>
      </c>
      <c r="K264" s="174">
        <v>0</v>
      </c>
      <c r="L264" s="173">
        <v>0</v>
      </c>
      <c r="M264" s="175">
        <f t="shared" si="18"/>
        <v>1125</v>
      </c>
      <c r="N264" s="173">
        <f t="shared" si="19"/>
        <v>1125</v>
      </c>
      <c r="O264" s="173">
        <f t="shared" si="17"/>
        <v>49500</v>
      </c>
      <c r="P264" s="174">
        <f t="shared" si="21"/>
        <v>1125</v>
      </c>
      <c r="Q264" s="177"/>
      <c r="R264" s="177"/>
      <c r="S264" s="177"/>
    </row>
    <row r="265" spans="1:19" x14ac:dyDescent="0.2">
      <c r="A265" s="189"/>
      <c r="B265" s="190" t="s">
        <v>888</v>
      </c>
      <c r="C265" s="191">
        <v>75</v>
      </c>
      <c r="D265" s="192" t="s">
        <v>466</v>
      </c>
      <c r="E265" s="190">
        <v>5000</v>
      </c>
      <c r="F265" s="179">
        <f t="shared" si="16"/>
        <v>375000</v>
      </c>
      <c r="G265" s="192" t="s">
        <v>2519</v>
      </c>
      <c r="H265" s="171" t="s">
        <v>2676</v>
      </c>
      <c r="I265" s="173">
        <v>0</v>
      </c>
      <c r="J265" s="173">
        <v>0</v>
      </c>
      <c r="K265" s="174">
        <v>0</v>
      </c>
      <c r="L265" s="173">
        <v>0</v>
      </c>
      <c r="M265" s="175">
        <f t="shared" si="18"/>
        <v>1250</v>
      </c>
      <c r="N265" s="173">
        <f t="shared" si="19"/>
        <v>1250</v>
      </c>
      <c r="O265" s="173">
        <f t="shared" si="17"/>
        <v>93750</v>
      </c>
      <c r="P265" s="174">
        <f t="shared" si="21"/>
        <v>1250</v>
      </c>
      <c r="Q265" s="177"/>
      <c r="R265" s="177"/>
      <c r="S265" s="177"/>
    </row>
    <row r="266" spans="1:19" x14ac:dyDescent="0.2">
      <c r="A266" s="189" t="s">
        <v>889</v>
      </c>
      <c r="B266" s="190" t="s">
        <v>890</v>
      </c>
      <c r="C266" s="191">
        <v>146</v>
      </c>
      <c r="D266" s="192" t="s">
        <v>448</v>
      </c>
      <c r="E266" s="190">
        <v>4500</v>
      </c>
      <c r="F266" s="179">
        <f>AVERAGE(C266*E266)</f>
        <v>657000</v>
      </c>
      <c r="G266" s="192" t="s">
        <v>2519</v>
      </c>
      <c r="H266" s="171" t="s">
        <v>2676</v>
      </c>
      <c r="I266" s="173">
        <v>0</v>
      </c>
      <c r="J266" s="173">
        <v>0</v>
      </c>
      <c r="K266" s="174">
        <v>0</v>
      </c>
      <c r="L266" s="173">
        <v>0</v>
      </c>
      <c r="M266" s="175">
        <f t="shared" si="18"/>
        <v>1125</v>
      </c>
      <c r="N266" s="173">
        <f t="shared" si="19"/>
        <v>1125</v>
      </c>
      <c r="O266" s="173">
        <f t="shared" ref="O266:O272" si="22">AVERAGE(F266/4)</f>
        <v>164250</v>
      </c>
      <c r="P266" s="174">
        <f t="shared" si="21"/>
        <v>1125</v>
      </c>
      <c r="Q266" s="177"/>
      <c r="R266" s="177"/>
      <c r="S266" s="177"/>
    </row>
    <row r="267" spans="1:19" x14ac:dyDescent="0.2">
      <c r="A267" s="189"/>
      <c r="B267" s="190" t="s">
        <v>891</v>
      </c>
      <c r="C267" s="191">
        <v>0</v>
      </c>
      <c r="D267" s="192" t="s">
        <v>892</v>
      </c>
      <c r="E267" s="190">
        <v>2340</v>
      </c>
      <c r="F267" s="179">
        <f>AVERAGE(C267*E267)</f>
        <v>0</v>
      </c>
      <c r="G267" s="192" t="s">
        <v>2519</v>
      </c>
      <c r="H267" s="171" t="s">
        <v>2676</v>
      </c>
      <c r="I267" s="173">
        <v>0</v>
      </c>
      <c r="J267" s="173">
        <v>0</v>
      </c>
      <c r="K267" s="174">
        <v>0</v>
      </c>
      <c r="L267" s="173">
        <v>0</v>
      </c>
      <c r="M267" s="175">
        <f t="shared" ref="M267:M284" si="23">E267/4</f>
        <v>585</v>
      </c>
      <c r="N267" s="173">
        <f t="shared" ref="N267:N269" si="24">E267/4</f>
        <v>585</v>
      </c>
      <c r="O267" s="173">
        <f t="shared" si="22"/>
        <v>0</v>
      </c>
      <c r="P267" s="174">
        <f t="shared" ref="P267:P272" si="25">AVERAGE(F267/4)</f>
        <v>0</v>
      </c>
      <c r="Q267" s="177"/>
      <c r="R267" s="177"/>
      <c r="S267" s="177"/>
    </row>
    <row r="268" spans="1:19" x14ac:dyDescent="0.2">
      <c r="A268" s="189"/>
      <c r="B268" s="190" t="s">
        <v>893</v>
      </c>
      <c r="C268" s="191">
        <v>3600</v>
      </c>
      <c r="D268" s="192" t="s">
        <v>894</v>
      </c>
      <c r="E268" s="190">
        <v>1000</v>
      </c>
      <c r="F268" s="179">
        <f>AVERAGE(C268*E268)</f>
        <v>3600000</v>
      </c>
      <c r="G268" s="192" t="s">
        <v>2519</v>
      </c>
      <c r="H268" s="171" t="s">
        <v>2676</v>
      </c>
      <c r="I268" s="173">
        <v>0</v>
      </c>
      <c r="J268" s="173">
        <v>0</v>
      </c>
      <c r="K268" s="174">
        <v>0</v>
      </c>
      <c r="L268" s="173">
        <v>0</v>
      </c>
      <c r="M268" s="175">
        <f t="shared" si="23"/>
        <v>250</v>
      </c>
      <c r="N268" s="173">
        <f t="shared" si="24"/>
        <v>250</v>
      </c>
      <c r="O268" s="173">
        <f t="shared" si="22"/>
        <v>900000</v>
      </c>
      <c r="P268" s="174">
        <f t="shared" si="25"/>
        <v>900000</v>
      </c>
      <c r="Q268" s="177"/>
      <c r="R268" s="177"/>
      <c r="S268" s="177"/>
    </row>
    <row r="269" spans="1:19" x14ac:dyDescent="0.2">
      <c r="A269" s="189"/>
      <c r="B269" s="190" t="s">
        <v>895</v>
      </c>
      <c r="C269" s="191">
        <v>690</v>
      </c>
      <c r="D269" s="192" t="s">
        <v>466</v>
      </c>
      <c r="E269" s="190">
        <v>965</v>
      </c>
      <c r="F269" s="179">
        <f>AVERAGE(C269*E269)</f>
        <v>665850</v>
      </c>
      <c r="G269" s="192" t="s">
        <v>2519</v>
      </c>
      <c r="H269" s="171" t="s">
        <v>2676</v>
      </c>
      <c r="I269" s="173">
        <v>0</v>
      </c>
      <c r="J269" s="173">
        <v>0</v>
      </c>
      <c r="K269" s="174">
        <v>0</v>
      </c>
      <c r="L269" s="173">
        <v>0</v>
      </c>
      <c r="M269" s="175">
        <f t="shared" si="23"/>
        <v>241.25</v>
      </c>
      <c r="N269" s="173">
        <f t="shared" si="24"/>
        <v>241.25</v>
      </c>
      <c r="O269" s="173">
        <f t="shared" si="22"/>
        <v>166462.5</v>
      </c>
      <c r="P269" s="174">
        <f t="shared" si="25"/>
        <v>166462.5</v>
      </c>
      <c r="Q269" s="177"/>
      <c r="R269" s="177"/>
      <c r="S269" s="177"/>
    </row>
    <row r="270" spans="1:19" x14ac:dyDescent="0.2">
      <c r="A270" s="189"/>
      <c r="B270" s="190" t="s">
        <v>896</v>
      </c>
      <c r="C270" s="191"/>
      <c r="D270" s="192"/>
      <c r="E270" s="190"/>
      <c r="F270" s="179">
        <v>3200000</v>
      </c>
      <c r="G270" s="192" t="s">
        <v>2519</v>
      </c>
      <c r="H270" s="171" t="s">
        <v>2676</v>
      </c>
      <c r="I270" s="173">
        <v>0</v>
      </c>
      <c r="J270" s="173">
        <v>0</v>
      </c>
      <c r="K270" s="174">
        <v>0</v>
      </c>
      <c r="L270" s="173">
        <v>0</v>
      </c>
      <c r="M270" s="175">
        <f t="shared" si="23"/>
        <v>0</v>
      </c>
      <c r="N270" s="173">
        <f t="shared" ref="N270:N272" si="26">AVERAGE(F270/4)</f>
        <v>800000</v>
      </c>
      <c r="O270" s="173">
        <f t="shared" si="22"/>
        <v>800000</v>
      </c>
      <c r="P270" s="174">
        <f t="shared" si="25"/>
        <v>800000</v>
      </c>
      <c r="Q270" s="177"/>
      <c r="R270" s="177"/>
      <c r="S270" s="177"/>
    </row>
    <row r="271" spans="1:19" x14ac:dyDescent="0.2">
      <c r="A271" s="189"/>
      <c r="B271" s="190" t="s">
        <v>897</v>
      </c>
      <c r="C271" s="191"/>
      <c r="D271" s="192"/>
      <c r="E271" s="190"/>
      <c r="F271" s="179">
        <v>6724689</v>
      </c>
      <c r="G271" s="192" t="s">
        <v>2519</v>
      </c>
      <c r="H271" s="171" t="s">
        <v>2676</v>
      </c>
      <c r="I271" s="173">
        <v>0</v>
      </c>
      <c r="J271" s="173">
        <v>0</v>
      </c>
      <c r="K271" s="174">
        <v>0</v>
      </c>
      <c r="L271" s="173">
        <v>0</v>
      </c>
      <c r="M271" s="175">
        <f t="shared" si="23"/>
        <v>0</v>
      </c>
      <c r="N271" s="173">
        <f t="shared" si="26"/>
        <v>1681172.25</v>
      </c>
      <c r="O271" s="173">
        <f t="shared" si="22"/>
        <v>1681172.25</v>
      </c>
      <c r="P271" s="174">
        <f t="shared" si="25"/>
        <v>1681172.25</v>
      </c>
      <c r="Q271" s="177"/>
      <c r="R271" s="177"/>
      <c r="S271" s="177"/>
    </row>
    <row r="272" spans="1:19" x14ac:dyDescent="0.2">
      <c r="A272" s="203"/>
      <c r="B272" s="204"/>
      <c r="C272" s="205"/>
      <c r="D272" s="206"/>
      <c r="E272" s="204"/>
      <c r="F272" s="207">
        <f>SUM(F10:F271)</f>
        <v>153583901</v>
      </c>
      <c r="G272" s="192" t="s">
        <v>2519</v>
      </c>
      <c r="H272" s="171" t="s">
        <v>2676</v>
      </c>
      <c r="I272" s="173">
        <v>0</v>
      </c>
      <c r="J272" s="173">
        <v>0</v>
      </c>
      <c r="K272" s="174">
        <v>0</v>
      </c>
      <c r="L272" s="173">
        <v>0</v>
      </c>
      <c r="M272" s="175">
        <f t="shared" si="23"/>
        <v>0</v>
      </c>
      <c r="N272" s="208">
        <f t="shared" si="26"/>
        <v>38395975.25</v>
      </c>
      <c r="O272" s="208">
        <f t="shared" si="22"/>
        <v>38395975.25</v>
      </c>
      <c r="P272" s="209">
        <f t="shared" si="25"/>
        <v>38395975.25</v>
      </c>
      <c r="Q272" s="177"/>
      <c r="R272" s="177"/>
      <c r="S272" s="177"/>
    </row>
    <row r="273" spans="1:16" ht="36" x14ac:dyDescent="0.2">
      <c r="A273" s="210"/>
      <c r="B273" s="211"/>
      <c r="C273" s="212">
        <v>10000000</v>
      </c>
      <c r="D273" s="213" t="s">
        <v>898</v>
      </c>
      <c r="E273" s="214">
        <v>10000000</v>
      </c>
      <c r="F273" s="215" t="s">
        <v>276</v>
      </c>
      <c r="G273" s="216" t="s">
        <v>899</v>
      </c>
      <c r="H273" s="217"/>
      <c r="I273" s="173">
        <v>0</v>
      </c>
      <c r="J273" s="173">
        <v>0</v>
      </c>
      <c r="K273" s="174">
        <v>0</v>
      </c>
      <c r="L273" s="173">
        <v>0</v>
      </c>
      <c r="M273" s="175">
        <f t="shared" si="23"/>
        <v>2500000</v>
      </c>
      <c r="N273" s="218"/>
      <c r="O273" s="218"/>
      <c r="P273" s="219"/>
    </row>
    <row r="274" spans="1:16" ht="24" x14ac:dyDescent="0.2">
      <c r="A274" s="220"/>
      <c r="B274" s="167"/>
      <c r="C274" s="181"/>
      <c r="D274" s="169" t="s">
        <v>900</v>
      </c>
      <c r="E274" s="170">
        <v>181250</v>
      </c>
      <c r="F274" s="221">
        <v>5</v>
      </c>
      <c r="G274" s="192" t="s">
        <v>2519</v>
      </c>
      <c r="H274" s="171" t="s">
        <v>2677</v>
      </c>
      <c r="I274" s="173">
        <v>0</v>
      </c>
      <c r="J274" s="173">
        <v>0</v>
      </c>
      <c r="K274" s="174">
        <v>0</v>
      </c>
      <c r="L274" s="173">
        <v>0</v>
      </c>
      <c r="M274" s="175">
        <f t="shared" si="23"/>
        <v>45312.5</v>
      </c>
      <c r="N274" s="173"/>
      <c r="O274" s="173"/>
      <c r="P274" s="174"/>
    </row>
    <row r="275" spans="1:16" ht="24" x14ac:dyDescent="0.2">
      <c r="A275" s="220"/>
      <c r="B275" s="167"/>
      <c r="C275" s="181"/>
      <c r="D275" s="169" t="s">
        <v>901</v>
      </c>
      <c r="E275" s="170">
        <v>800000</v>
      </c>
      <c r="F275" s="221">
        <v>20</v>
      </c>
      <c r="G275" s="192" t="s">
        <v>2519</v>
      </c>
      <c r="H275" s="171" t="s">
        <v>2677</v>
      </c>
      <c r="I275" s="173">
        <v>0</v>
      </c>
      <c r="J275" s="173">
        <v>0</v>
      </c>
      <c r="K275" s="174">
        <v>0</v>
      </c>
      <c r="L275" s="173">
        <v>0</v>
      </c>
      <c r="M275" s="175">
        <f t="shared" si="23"/>
        <v>200000</v>
      </c>
      <c r="N275" s="173">
        <v>200000</v>
      </c>
      <c r="O275" s="173">
        <v>200000</v>
      </c>
      <c r="P275" s="174">
        <v>200000</v>
      </c>
    </row>
    <row r="276" spans="1:16" ht="24" x14ac:dyDescent="0.2">
      <c r="A276" s="220"/>
      <c r="B276" s="167"/>
      <c r="C276" s="181"/>
      <c r="D276" s="169" t="s">
        <v>902</v>
      </c>
      <c r="E276" s="170">
        <v>942500</v>
      </c>
      <c r="F276" s="221">
        <v>20</v>
      </c>
      <c r="G276" s="192" t="s">
        <v>2519</v>
      </c>
      <c r="H276" s="171" t="s">
        <v>2677</v>
      </c>
      <c r="I276" s="173">
        <v>0</v>
      </c>
      <c r="J276" s="173">
        <v>0</v>
      </c>
      <c r="K276" s="174">
        <v>0</v>
      </c>
      <c r="L276" s="173">
        <v>0</v>
      </c>
      <c r="M276" s="175">
        <f t="shared" si="23"/>
        <v>235625</v>
      </c>
      <c r="N276" s="173"/>
      <c r="O276" s="173"/>
      <c r="P276" s="174"/>
    </row>
    <row r="277" spans="1:16" ht="36" x14ac:dyDescent="0.2">
      <c r="A277" s="220"/>
      <c r="B277" s="167"/>
      <c r="C277" s="181"/>
      <c r="D277" s="169" t="s">
        <v>903</v>
      </c>
      <c r="E277" s="170">
        <v>600000</v>
      </c>
      <c r="F277" s="221">
        <v>10</v>
      </c>
      <c r="G277" s="192" t="s">
        <v>2519</v>
      </c>
      <c r="H277" s="171" t="s">
        <v>2677</v>
      </c>
      <c r="I277" s="173">
        <v>0</v>
      </c>
      <c r="J277" s="173">
        <v>0</v>
      </c>
      <c r="K277" s="174">
        <v>0</v>
      </c>
      <c r="L277" s="173">
        <v>0</v>
      </c>
      <c r="M277" s="175">
        <f t="shared" si="23"/>
        <v>150000</v>
      </c>
      <c r="N277" s="173">
        <v>150000</v>
      </c>
      <c r="O277" s="173">
        <v>150000</v>
      </c>
      <c r="P277" s="174">
        <v>150000</v>
      </c>
    </row>
    <row r="278" spans="1:16" ht="24" x14ac:dyDescent="0.2">
      <c r="A278" s="220"/>
      <c r="B278" s="167"/>
      <c r="C278" s="181"/>
      <c r="D278" s="169" t="s">
        <v>904</v>
      </c>
      <c r="E278" s="170">
        <v>152250</v>
      </c>
      <c r="F278" s="221">
        <v>3</v>
      </c>
      <c r="G278" s="192" t="s">
        <v>2519</v>
      </c>
      <c r="H278" s="171" t="s">
        <v>2677</v>
      </c>
      <c r="I278" s="173">
        <v>0</v>
      </c>
      <c r="J278" s="173">
        <v>0</v>
      </c>
      <c r="K278" s="174">
        <v>0</v>
      </c>
      <c r="L278" s="173">
        <v>0</v>
      </c>
      <c r="M278" s="175">
        <f t="shared" si="23"/>
        <v>38062.5</v>
      </c>
      <c r="N278" s="173"/>
      <c r="O278" s="173"/>
      <c r="P278" s="174"/>
    </row>
    <row r="279" spans="1:16" ht="36" x14ac:dyDescent="0.2">
      <c r="A279" s="220"/>
      <c r="B279" s="167"/>
      <c r="C279" s="181"/>
      <c r="D279" s="169" t="s">
        <v>905</v>
      </c>
      <c r="E279" s="170">
        <v>687500</v>
      </c>
      <c r="F279" s="221">
        <v>5</v>
      </c>
      <c r="G279" s="192" t="s">
        <v>2519</v>
      </c>
      <c r="H279" s="171" t="s">
        <v>2677</v>
      </c>
      <c r="I279" s="173">
        <v>0</v>
      </c>
      <c r="J279" s="173">
        <v>0</v>
      </c>
      <c r="K279" s="174">
        <v>0</v>
      </c>
      <c r="L279" s="173">
        <v>0</v>
      </c>
      <c r="M279" s="175">
        <f t="shared" si="23"/>
        <v>171875</v>
      </c>
      <c r="N279" s="173"/>
      <c r="O279" s="173"/>
      <c r="P279" s="174"/>
    </row>
    <row r="280" spans="1:16" ht="36" x14ac:dyDescent="0.2">
      <c r="A280" s="220"/>
      <c r="B280" s="167"/>
      <c r="C280" s="181"/>
      <c r="D280" s="169" t="s">
        <v>906</v>
      </c>
      <c r="E280" s="170">
        <v>750000</v>
      </c>
      <c r="F280" s="221">
        <v>5</v>
      </c>
      <c r="G280" s="192" t="s">
        <v>2519</v>
      </c>
      <c r="H280" s="171" t="s">
        <v>2677</v>
      </c>
      <c r="I280" s="173">
        <v>0</v>
      </c>
      <c r="J280" s="173">
        <v>0</v>
      </c>
      <c r="K280" s="174">
        <v>0</v>
      </c>
      <c r="L280" s="173">
        <v>0</v>
      </c>
      <c r="M280" s="175">
        <f t="shared" si="23"/>
        <v>187500</v>
      </c>
      <c r="N280" s="173"/>
      <c r="O280" s="173"/>
      <c r="P280" s="174"/>
    </row>
    <row r="281" spans="1:16" ht="24" x14ac:dyDescent="0.2">
      <c r="A281" s="220"/>
      <c r="B281" s="167"/>
      <c r="C281" s="181"/>
      <c r="D281" s="169" t="s">
        <v>907</v>
      </c>
      <c r="E281" s="170">
        <v>200000</v>
      </c>
      <c r="F281" s="221">
        <v>5</v>
      </c>
      <c r="G281" s="192" t="s">
        <v>2519</v>
      </c>
      <c r="H281" s="171" t="s">
        <v>2677</v>
      </c>
      <c r="I281" s="173">
        <v>0</v>
      </c>
      <c r="J281" s="173">
        <v>0</v>
      </c>
      <c r="K281" s="174">
        <v>0</v>
      </c>
      <c r="L281" s="173">
        <v>0</v>
      </c>
      <c r="M281" s="175">
        <f t="shared" si="23"/>
        <v>50000</v>
      </c>
      <c r="N281" s="173"/>
      <c r="O281" s="173"/>
      <c r="P281" s="174"/>
    </row>
    <row r="282" spans="1:16" ht="24" x14ac:dyDescent="0.2">
      <c r="A282" s="220"/>
      <c r="B282" s="167"/>
      <c r="C282" s="181"/>
      <c r="D282" s="169" t="s">
        <v>908</v>
      </c>
      <c r="E282" s="170">
        <v>625000</v>
      </c>
      <c r="F282" s="221">
        <v>5</v>
      </c>
      <c r="G282" s="192" t="s">
        <v>2519</v>
      </c>
      <c r="H282" s="171" t="s">
        <v>2677</v>
      </c>
      <c r="I282" s="173">
        <v>0</v>
      </c>
      <c r="J282" s="173">
        <v>0</v>
      </c>
      <c r="K282" s="174">
        <v>0</v>
      </c>
      <c r="L282" s="173">
        <v>0</v>
      </c>
      <c r="M282" s="175">
        <f t="shared" si="23"/>
        <v>156250</v>
      </c>
      <c r="N282" s="173"/>
      <c r="O282" s="173"/>
      <c r="P282" s="174"/>
    </row>
    <row r="283" spans="1:16" ht="60" x14ac:dyDescent="0.2">
      <c r="A283" s="220"/>
      <c r="B283" s="167"/>
      <c r="C283" s="181"/>
      <c r="D283" s="169" t="s">
        <v>909</v>
      </c>
      <c r="E283" s="170">
        <v>1000000</v>
      </c>
      <c r="F283" s="221">
        <v>5</v>
      </c>
      <c r="G283" s="192" t="s">
        <v>910</v>
      </c>
      <c r="H283" s="171" t="s">
        <v>2677</v>
      </c>
      <c r="I283" s="173">
        <v>0</v>
      </c>
      <c r="J283" s="173">
        <v>0</v>
      </c>
      <c r="K283" s="174">
        <v>0</v>
      </c>
      <c r="L283" s="173">
        <v>0</v>
      </c>
      <c r="M283" s="175">
        <f t="shared" si="23"/>
        <v>250000</v>
      </c>
      <c r="N283" s="173">
        <v>250000</v>
      </c>
      <c r="O283" s="173">
        <v>250000</v>
      </c>
      <c r="P283" s="174">
        <v>250000</v>
      </c>
    </row>
    <row r="284" spans="1:16" ht="48" x14ac:dyDescent="0.2">
      <c r="A284" s="220"/>
      <c r="B284" s="167"/>
      <c r="C284" s="181"/>
      <c r="D284" s="169" t="s">
        <v>911</v>
      </c>
      <c r="E284" s="170">
        <v>800000</v>
      </c>
      <c r="F284" s="7">
        <v>5</v>
      </c>
      <c r="G284" s="192" t="s">
        <v>910</v>
      </c>
      <c r="H284" s="171" t="s">
        <v>2677</v>
      </c>
      <c r="I284" s="173">
        <v>0</v>
      </c>
      <c r="J284" s="173">
        <v>0</v>
      </c>
      <c r="K284" s="174">
        <v>0</v>
      </c>
      <c r="L284" s="173">
        <v>0</v>
      </c>
      <c r="M284" s="175">
        <f t="shared" si="23"/>
        <v>200000</v>
      </c>
      <c r="N284" s="173">
        <v>200000</v>
      </c>
      <c r="O284" s="173">
        <v>200000</v>
      </c>
      <c r="P284" s="174">
        <v>200000</v>
      </c>
    </row>
    <row r="285" spans="1:16" ht="24" x14ac:dyDescent="0.2">
      <c r="A285" s="220"/>
      <c r="B285" s="167"/>
      <c r="C285" s="181"/>
      <c r="D285" s="169" t="s">
        <v>912</v>
      </c>
      <c r="E285" s="170">
        <v>62500</v>
      </c>
      <c r="F285" s="7">
        <v>5</v>
      </c>
      <c r="G285" s="192" t="s">
        <v>2519</v>
      </c>
      <c r="H285" s="171" t="s">
        <v>2677</v>
      </c>
      <c r="I285" s="173">
        <v>0</v>
      </c>
      <c r="J285" s="173">
        <v>0</v>
      </c>
      <c r="K285" s="174">
        <v>0</v>
      </c>
      <c r="L285" s="173">
        <v>0</v>
      </c>
      <c r="M285" s="175">
        <v>62500</v>
      </c>
      <c r="N285" s="173"/>
      <c r="O285" s="173"/>
      <c r="P285" s="174"/>
    </row>
    <row r="286" spans="1:16" ht="24" x14ac:dyDescent="0.2">
      <c r="A286" s="220"/>
      <c r="B286" s="167"/>
      <c r="C286" s="181"/>
      <c r="D286" s="169" t="s">
        <v>913</v>
      </c>
      <c r="E286" s="170">
        <v>62500</v>
      </c>
      <c r="F286" s="7">
        <v>5</v>
      </c>
      <c r="G286" s="192" t="s">
        <v>2519</v>
      </c>
      <c r="H286" s="171" t="s">
        <v>2677</v>
      </c>
      <c r="I286" s="173">
        <v>0</v>
      </c>
      <c r="J286" s="173">
        <v>0</v>
      </c>
      <c r="K286" s="174">
        <v>0</v>
      </c>
      <c r="L286" s="173">
        <v>0</v>
      </c>
      <c r="M286" s="175">
        <v>62500</v>
      </c>
      <c r="N286" s="173"/>
      <c r="O286" s="173"/>
      <c r="P286" s="174"/>
    </row>
    <row r="287" spans="1:16" ht="24" x14ac:dyDescent="0.2">
      <c r="A287" s="220"/>
      <c r="B287" s="167"/>
      <c r="C287" s="181"/>
      <c r="D287" s="169" t="s">
        <v>914</v>
      </c>
      <c r="E287" s="170">
        <v>187500</v>
      </c>
      <c r="F287" s="7">
        <v>5</v>
      </c>
      <c r="G287" s="192" t="s">
        <v>2519</v>
      </c>
      <c r="H287" s="171" t="s">
        <v>2677</v>
      </c>
      <c r="I287" s="173">
        <v>0</v>
      </c>
      <c r="J287" s="173">
        <v>0</v>
      </c>
      <c r="K287" s="174">
        <v>0</v>
      </c>
      <c r="L287" s="173">
        <v>0</v>
      </c>
      <c r="M287" s="175">
        <f>E287</f>
        <v>187500</v>
      </c>
      <c r="N287" s="173"/>
      <c r="O287" s="173"/>
      <c r="P287" s="174"/>
    </row>
    <row r="288" spans="1:16" x14ac:dyDescent="0.2">
      <c r="A288" s="220"/>
      <c r="B288" s="167"/>
      <c r="C288" s="181"/>
      <c r="D288" s="169" t="s">
        <v>915</v>
      </c>
      <c r="E288" s="170">
        <v>140625</v>
      </c>
      <c r="F288" s="7">
        <v>5</v>
      </c>
      <c r="G288" s="192" t="s">
        <v>2519</v>
      </c>
      <c r="H288" s="171" t="s">
        <v>2677</v>
      </c>
      <c r="I288" s="173">
        <v>0</v>
      </c>
      <c r="J288" s="173">
        <v>0</v>
      </c>
      <c r="K288" s="174">
        <v>0</v>
      </c>
      <c r="L288" s="173">
        <v>0</v>
      </c>
      <c r="M288" s="175">
        <f>E288</f>
        <v>140625</v>
      </c>
      <c r="N288" s="173"/>
      <c r="O288" s="173"/>
      <c r="P288" s="174"/>
    </row>
    <row r="289" spans="1:16" ht="24" x14ac:dyDescent="0.2">
      <c r="A289" s="220"/>
      <c r="B289" s="167"/>
      <c r="C289" s="181"/>
      <c r="D289" s="169" t="s">
        <v>916</v>
      </c>
      <c r="E289" s="170">
        <v>50000</v>
      </c>
      <c r="F289" s="7">
        <v>5</v>
      </c>
      <c r="G289" s="192" t="s">
        <v>2519</v>
      </c>
      <c r="H289" s="171" t="s">
        <v>2677</v>
      </c>
      <c r="I289" s="173">
        <v>0</v>
      </c>
      <c r="J289" s="173">
        <v>0</v>
      </c>
      <c r="K289" s="174">
        <v>0</v>
      </c>
      <c r="L289" s="173">
        <v>0</v>
      </c>
      <c r="M289" s="175"/>
      <c r="N289" s="175">
        <f>E289</f>
        <v>50000</v>
      </c>
      <c r="O289" s="173"/>
      <c r="P289" s="174"/>
    </row>
    <row r="290" spans="1:16" ht="24" x14ac:dyDescent="0.2">
      <c r="A290" s="220"/>
      <c r="B290" s="167"/>
      <c r="C290" s="181"/>
      <c r="D290" s="169" t="s">
        <v>917</v>
      </c>
      <c r="E290" s="170">
        <v>412500</v>
      </c>
      <c r="F290" s="7">
        <v>3</v>
      </c>
      <c r="G290" s="192" t="s">
        <v>2519</v>
      </c>
      <c r="H290" s="171" t="s">
        <v>2677</v>
      </c>
      <c r="I290" s="173">
        <v>0</v>
      </c>
      <c r="J290" s="173">
        <v>0</v>
      </c>
      <c r="K290" s="174">
        <v>0</v>
      </c>
      <c r="L290" s="173">
        <v>0</v>
      </c>
      <c r="M290" s="175"/>
      <c r="N290" s="173">
        <f>$E290/2</f>
        <v>206250</v>
      </c>
      <c r="O290" s="173">
        <f>$E290/2</f>
        <v>206250</v>
      </c>
    </row>
    <row r="291" spans="1:16" x14ac:dyDescent="0.2">
      <c r="A291" s="220"/>
      <c r="B291" s="167"/>
      <c r="C291" s="181"/>
      <c r="D291" s="169" t="s">
        <v>918</v>
      </c>
      <c r="E291" s="170">
        <v>125000</v>
      </c>
      <c r="F291" s="7">
        <v>5</v>
      </c>
      <c r="G291" s="192" t="s">
        <v>2519</v>
      </c>
      <c r="H291" s="171" t="s">
        <v>2677</v>
      </c>
      <c r="I291" s="173">
        <v>0</v>
      </c>
      <c r="J291" s="173">
        <v>0</v>
      </c>
      <c r="K291" s="174">
        <v>0</v>
      </c>
      <c r="L291" s="173">
        <v>0</v>
      </c>
      <c r="M291" s="175">
        <v>125000</v>
      </c>
      <c r="N291" s="173"/>
      <c r="O291" s="173"/>
      <c r="P291" s="174"/>
    </row>
    <row r="292" spans="1:16" ht="36" x14ac:dyDescent="0.2">
      <c r="A292" s="220"/>
      <c r="B292" s="167"/>
      <c r="C292" s="181"/>
      <c r="D292" s="169" t="s">
        <v>919</v>
      </c>
      <c r="E292" s="170">
        <v>20000</v>
      </c>
      <c r="F292" s="7">
        <v>20</v>
      </c>
      <c r="G292" s="192" t="s">
        <v>2519</v>
      </c>
      <c r="H292" s="171" t="s">
        <v>2677</v>
      </c>
      <c r="I292" s="173">
        <v>0</v>
      </c>
      <c r="J292" s="173">
        <v>0</v>
      </c>
      <c r="K292" s="174">
        <v>0</v>
      </c>
      <c r="L292" s="173">
        <v>0</v>
      </c>
      <c r="M292" s="175">
        <f>E292</f>
        <v>20000</v>
      </c>
      <c r="N292" s="173"/>
      <c r="O292" s="173"/>
      <c r="P292" s="174"/>
    </row>
    <row r="293" spans="1:16" ht="24" x14ac:dyDescent="0.2">
      <c r="A293" s="220"/>
      <c r="B293" s="167"/>
      <c r="C293" s="181"/>
      <c r="D293" s="169" t="s">
        <v>920</v>
      </c>
      <c r="E293" s="170">
        <v>225000</v>
      </c>
      <c r="F293" s="7">
        <v>3</v>
      </c>
      <c r="G293" s="192" t="s">
        <v>2519</v>
      </c>
      <c r="H293" s="171" t="s">
        <v>2677</v>
      </c>
      <c r="I293" s="173">
        <v>0</v>
      </c>
      <c r="J293" s="173">
        <v>0</v>
      </c>
      <c r="K293" s="174">
        <v>0</v>
      </c>
      <c r="L293" s="173">
        <v>0</v>
      </c>
      <c r="M293" s="175"/>
      <c r="N293" s="173">
        <f>E293</f>
        <v>225000</v>
      </c>
      <c r="O293" s="173"/>
      <c r="P293" s="174"/>
    </row>
    <row r="294" spans="1:16" ht="24" x14ac:dyDescent="0.2">
      <c r="A294" s="220"/>
      <c r="B294" s="167"/>
      <c r="C294" s="181"/>
      <c r="D294" s="169" t="s">
        <v>921</v>
      </c>
      <c r="E294" s="170">
        <v>750000</v>
      </c>
      <c r="F294" s="7">
        <v>5</v>
      </c>
      <c r="G294" s="192" t="s">
        <v>2519</v>
      </c>
      <c r="H294" s="171" t="s">
        <v>2677</v>
      </c>
      <c r="I294" s="173">
        <v>0</v>
      </c>
      <c r="J294" s="173">
        <v>0</v>
      </c>
      <c r="K294" s="174">
        <v>0</v>
      </c>
      <c r="L294" s="173">
        <v>0</v>
      </c>
      <c r="M294" s="175"/>
      <c r="N294" s="173">
        <f>E294</f>
        <v>750000</v>
      </c>
      <c r="O294" s="173"/>
      <c r="P294" s="174"/>
    </row>
    <row r="295" spans="1:16" ht="24" x14ac:dyDescent="0.2">
      <c r="A295" s="220"/>
      <c r="B295" s="167"/>
      <c r="C295" s="181"/>
      <c r="D295" s="169" t="s">
        <v>922</v>
      </c>
      <c r="E295" s="170">
        <v>555000</v>
      </c>
      <c r="F295" s="7">
        <v>3</v>
      </c>
      <c r="G295" s="192" t="s">
        <v>2519</v>
      </c>
      <c r="H295" s="171" t="s">
        <v>2677</v>
      </c>
      <c r="I295" s="173">
        <v>0</v>
      </c>
      <c r="J295" s="173">
        <v>0</v>
      </c>
      <c r="K295" s="174">
        <v>0</v>
      </c>
      <c r="L295" s="173">
        <v>0</v>
      </c>
      <c r="M295" s="175"/>
      <c r="N295" s="173">
        <f>E295</f>
        <v>555000</v>
      </c>
      <c r="O295" s="173"/>
      <c r="P295" s="174"/>
    </row>
    <row r="296" spans="1:16" x14ac:dyDescent="0.2">
      <c r="A296" s="220"/>
      <c r="B296" s="167"/>
      <c r="C296" s="181"/>
      <c r="D296" s="169" t="s">
        <v>923</v>
      </c>
      <c r="E296" s="170">
        <v>0</v>
      </c>
      <c r="F296" s="7">
        <f>SUM(E296*5)</f>
        <v>0</v>
      </c>
      <c r="G296" s="192" t="s">
        <v>2519</v>
      </c>
      <c r="H296" s="171" t="s">
        <v>2677</v>
      </c>
      <c r="I296" s="173">
        <v>0</v>
      </c>
      <c r="J296" s="173">
        <v>0</v>
      </c>
      <c r="K296" s="174">
        <v>0</v>
      </c>
      <c r="L296" s="173">
        <v>0</v>
      </c>
      <c r="M296" s="175"/>
      <c r="N296" s="173"/>
      <c r="O296" s="173"/>
      <c r="P296" s="174"/>
    </row>
    <row r="297" spans="1:16" x14ac:dyDescent="0.2">
      <c r="A297" s="220"/>
      <c r="B297" s="167"/>
      <c r="C297" s="181"/>
      <c r="D297" s="169" t="s">
        <v>924</v>
      </c>
      <c r="E297" s="170">
        <v>0</v>
      </c>
      <c r="F297" s="7">
        <f>SUM(E297*5)</f>
        <v>0</v>
      </c>
      <c r="G297" s="192" t="s">
        <v>2519</v>
      </c>
      <c r="H297" s="171" t="s">
        <v>2677</v>
      </c>
      <c r="I297" s="173">
        <v>0</v>
      </c>
      <c r="J297" s="173">
        <v>0</v>
      </c>
      <c r="K297" s="174">
        <v>0</v>
      </c>
      <c r="L297" s="173">
        <v>0</v>
      </c>
      <c r="M297" s="175"/>
      <c r="N297" s="173"/>
      <c r="O297" s="173"/>
      <c r="P297" s="174"/>
    </row>
    <row r="298" spans="1:16" ht="24" x14ac:dyDescent="0.2">
      <c r="A298" s="220"/>
      <c r="B298" s="167"/>
      <c r="C298" s="181"/>
      <c r="D298" s="169" t="s">
        <v>925</v>
      </c>
      <c r="E298" s="170">
        <v>62500</v>
      </c>
      <c r="F298" s="7">
        <v>5</v>
      </c>
      <c r="G298" s="192" t="s">
        <v>2519</v>
      </c>
      <c r="H298" s="171" t="s">
        <v>2677</v>
      </c>
      <c r="I298" s="173">
        <v>0</v>
      </c>
      <c r="J298" s="173">
        <v>0</v>
      </c>
      <c r="K298" s="174">
        <v>0</v>
      </c>
      <c r="L298" s="173">
        <v>0</v>
      </c>
      <c r="M298" s="175"/>
      <c r="N298" s="173"/>
      <c r="O298" s="173">
        <v>62500</v>
      </c>
      <c r="P298" s="174"/>
    </row>
    <row r="299" spans="1:16" ht="24" x14ac:dyDescent="0.2">
      <c r="A299" s="220"/>
      <c r="B299" s="167"/>
      <c r="C299" s="181"/>
      <c r="D299" s="169" t="s">
        <v>926</v>
      </c>
      <c r="E299" s="170">
        <v>24000</v>
      </c>
      <c r="F299" s="7">
        <v>5</v>
      </c>
      <c r="G299" s="192" t="s">
        <v>2519</v>
      </c>
      <c r="H299" s="171" t="s">
        <v>2677</v>
      </c>
      <c r="I299" s="173">
        <v>0</v>
      </c>
      <c r="J299" s="173">
        <v>0</v>
      </c>
      <c r="K299" s="174">
        <v>0</v>
      </c>
      <c r="L299" s="173">
        <v>0</v>
      </c>
      <c r="M299" s="175"/>
      <c r="N299" s="175">
        <f>E299</f>
        <v>24000</v>
      </c>
      <c r="O299" s="173"/>
      <c r="P299" s="174"/>
    </row>
    <row r="300" spans="1:16" ht="24" x14ac:dyDescent="0.2">
      <c r="A300" s="220"/>
      <c r="B300" s="167"/>
      <c r="C300" s="181"/>
      <c r="D300" s="169" t="s">
        <v>927</v>
      </c>
      <c r="E300" s="170">
        <v>25000</v>
      </c>
      <c r="F300" s="7">
        <v>20</v>
      </c>
      <c r="G300" s="192" t="s">
        <v>2519</v>
      </c>
      <c r="H300" s="171" t="s">
        <v>2677</v>
      </c>
      <c r="I300" s="173">
        <v>0</v>
      </c>
      <c r="J300" s="173">
        <v>0</v>
      </c>
      <c r="K300" s="174">
        <v>0</v>
      </c>
      <c r="L300" s="173">
        <v>0</v>
      </c>
      <c r="M300" s="175"/>
      <c r="N300" s="175">
        <f>E300</f>
        <v>25000</v>
      </c>
      <c r="O300" s="173"/>
      <c r="P300" s="174"/>
    </row>
    <row r="301" spans="1:16" ht="24" x14ac:dyDescent="0.2">
      <c r="A301" s="220"/>
      <c r="B301" s="167"/>
      <c r="C301" s="181"/>
      <c r="D301" s="169" t="s">
        <v>928</v>
      </c>
      <c r="E301" s="170">
        <v>464062.5</v>
      </c>
      <c r="F301" s="7">
        <v>3</v>
      </c>
      <c r="G301" s="192" t="s">
        <v>2519</v>
      </c>
      <c r="H301" s="171" t="s">
        <v>2677</v>
      </c>
      <c r="I301" s="173">
        <v>0</v>
      </c>
      <c r="J301" s="173">
        <v>0</v>
      </c>
      <c r="K301" s="174">
        <v>0</v>
      </c>
      <c r="L301" s="173">
        <v>0</v>
      </c>
      <c r="M301" s="175"/>
      <c r="N301" s="173"/>
      <c r="O301" s="173"/>
      <c r="P301" s="174">
        <f>E301</f>
        <v>464062.5</v>
      </c>
    </row>
    <row r="302" spans="1:16" x14ac:dyDescent="0.2">
      <c r="A302" s="220"/>
      <c r="B302" s="167"/>
      <c r="C302" s="181"/>
      <c r="D302" s="169" t="s">
        <v>929</v>
      </c>
      <c r="E302" s="170">
        <v>1875</v>
      </c>
      <c r="F302" s="7">
        <v>3</v>
      </c>
      <c r="G302" s="192" t="s">
        <v>2519</v>
      </c>
      <c r="H302" s="171" t="s">
        <v>2677</v>
      </c>
      <c r="I302" s="173">
        <v>0</v>
      </c>
      <c r="J302" s="173">
        <v>0</v>
      </c>
      <c r="K302" s="174">
        <v>0</v>
      </c>
      <c r="L302" s="173">
        <v>0</v>
      </c>
      <c r="M302" s="175"/>
      <c r="N302" s="173">
        <f>E302</f>
        <v>1875</v>
      </c>
      <c r="O302" s="173"/>
      <c r="P302" s="174"/>
    </row>
    <row r="303" spans="1:16" ht="24" x14ac:dyDescent="0.2">
      <c r="A303" s="220"/>
      <c r="B303" s="167"/>
      <c r="C303" s="181"/>
      <c r="D303" s="169" t="s">
        <v>930</v>
      </c>
      <c r="E303" s="170">
        <v>20000</v>
      </c>
      <c r="F303" s="7">
        <v>2</v>
      </c>
      <c r="G303" s="192" t="s">
        <v>2519</v>
      </c>
      <c r="H303" s="171" t="s">
        <v>2677</v>
      </c>
      <c r="I303" s="173">
        <v>0</v>
      </c>
      <c r="J303" s="173">
        <v>0</v>
      </c>
      <c r="K303" s="174">
        <v>0</v>
      </c>
      <c r="L303" s="173">
        <v>0</v>
      </c>
      <c r="M303" s="175"/>
      <c r="N303" s="173">
        <f>E303</f>
        <v>20000</v>
      </c>
      <c r="O303" s="173"/>
      <c r="P303" s="174"/>
    </row>
    <row r="304" spans="1:16" ht="24" x14ac:dyDescent="0.2">
      <c r="A304" s="220"/>
      <c r="B304" s="167"/>
      <c r="C304" s="181"/>
      <c r="D304" s="169" t="s">
        <v>931</v>
      </c>
      <c r="E304" s="170">
        <v>20000</v>
      </c>
      <c r="F304" s="7">
        <v>2</v>
      </c>
      <c r="G304" s="192" t="s">
        <v>2519</v>
      </c>
      <c r="H304" s="171" t="s">
        <v>2677</v>
      </c>
      <c r="I304" s="173">
        <v>0</v>
      </c>
      <c r="J304" s="173">
        <v>0</v>
      </c>
      <c r="K304" s="174">
        <v>0</v>
      </c>
      <c r="L304" s="173">
        <v>0</v>
      </c>
      <c r="M304" s="175"/>
      <c r="N304" s="173">
        <f>E304</f>
        <v>20000</v>
      </c>
      <c r="O304" s="173"/>
      <c r="P304" s="174"/>
    </row>
    <row r="305" spans="1:19" ht="24" x14ac:dyDescent="0.2">
      <c r="A305" s="220"/>
      <c r="B305" s="167"/>
      <c r="C305" s="181"/>
      <c r="D305" s="169" t="s">
        <v>932</v>
      </c>
      <c r="E305" s="170">
        <v>20000</v>
      </c>
      <c r="F305" s="7">
        <v>2</v>
      </c>
      <c r="G305" s="192" t="s">
        <v>2519</v>
      </c>
      <c r="H305" s="171" t="s">
        <v>2677</v>
      </c>
      <c r="I305" s="173">
        <v>0</v>
      </c>
      <c r="J305" s="173">
        <v>0</v>
      </c>
      <c r="K305" s="174">
        <v>0</v>
      </c>
      <c r="L305" s="173">
        <v>0</v>
      </c>
      <c r="M305" s="175">
        <f>E306</f>
        <v>17000</v>
      </c>
      <c r="N305" s="173">
        <f>E305</f>
        <v>20000</v>
      </c>
      <c r="O305" s="173"/>
      <c r="P305" s="174"/>
    </row>
    <row r="306" spans="1:19" ht="24" x14ac:dyDescent="0.2">
      <c r="A306" s="220"/>
      <c r="B306" s="167"/>
      <c r="C306" s="181"/>
      <c r="D306" s="169" t="s">
        <v>933</v>
      </c>
      <c r="E306" s="170">
        <v>17000</v>
      </c>
      <c r="F306" s="7">
        <v>1</v>
      </c>
      <c r="G306" s="192" t="s">
        <v>2519</v>
      </c>
      <c r="H306" s="171" t="s">
        <v>2677</v>
      </c>
      <c r="I306" s="173">
        <v>0</v>
      </c>
      <c r="J306" s="173">
        <v>0</v>
      </c>
      <c r="K306" s="174">
        <v>0</v>
      </c>
      <c r="L306" s="173">
        <v>0</v>
      </c>
      <c r="M306" s="175">
        <f>E307</f>
        <v>17000</v>
      </c>
      <c r="N306" s="173"/>
      <c r="O306" s="173"/>
      <c r="P306" s="174"/>
    </row>
    <row r="307" spans="1:19" ht="24" x14ac:dyDescent="0.2">
      <c r="A307" s="220"/>
      <c r="B307" s="167"/>
      <c r="C307" s="181"/>
      <c r="D307" s="169" t="s">
        <v>934</v>
      </c>
      <c r="E307" s="170">
        <v>17000</v>
      </c>
      <c r="F307" s="7">
        <v>1</v>
      </c>
      <c r="G307" s="192" t="s">
        <v>2519</v>
      </c>
      <c r="H307" s="171" t="s">
        <v>2677</v>
      </c>
      <c r="I307" s="173">
        <v>0</v>
      </c>
      <c r="J307" s="173">
        <v>0</v>
      </c>
      <c r="K307" s="174">
        <v>0</v>
      </c>
      <c r="L307" s="173">
        <v>0</v>
      </c>
      <c r="M307" s="175"/>
      <c r="N307" s="173"/>
      <c r="O307" s="173"/>
      <c r="P307" s="174"/>
    </row>
    <row r="308" spans="1:19" ht="48.75" thickBot="1" x14ac:dyDescent="0.25">
      <c r="A308" s="223"/>
      <c r="B308" s="224"/>
      <c r="C308" s="225"/>
      <c r="D308" s="226" t="s">
        <v>935</v>
      </c>
      <c r="E308" s="227">
        <f>SUM(E274:E307)</f>
        <v>10000562.5</v>
      </c>
      <c r="F308" s="7"/>
      <c r="G308" s="158"/>
      <c r="H308" s="171"/>
      <c r="I308" s="162"/>
      <c r="J308" s="162"/>
      <c r="K308" s="228"/>
      <c r="L308" s="162"/>
      <c r="M308" s="229"/>
      <c r="N308" s="162"/>
      <c r="O308" s="162"/>
      <c r="P308" s="228"/>
      <c r="Q308" s="164"/>
      <c r="R308" s="164"/>
      <c r="S308" s="164"/>
    </row>
    <row r="309" spans="1:19" x14ac:dyDescent="0.2">
      <c r="A309" s="577" t="s">
        <v>936</v>
      </c>
      <c r="B309" s="578"/>
      <c r="C309" s="578"/>
      <c r="D309" s="578"/>
      <c r="E309" s="578"/>
      <c r="F309" s="578"/>
      <c r="G309" s="578"/>
      <c r="H309" s="578"/>
      <c r="I309" s="578"/>
      <c r="J309" s="578"/>
      <c r="K309" s="578"/>
      <c r="L309" s="578"/>
      <c r="M309" s="578"/>
      <c r="N309" s="578"/>
      <c r="O309" s="578"/>
      <c r="P309" s="578"/>
      <c r="Q309" s="579"/>
    </row>
    <row r="310" spans="1:19" ht="15.75" customHeight="1" x14ac:dyDescent="0.2">
      <c r="A310" s="589" t="s">
        <v>213</v>
      </c>
      <c r="C310" s="590" t="s">
        <v>215</v>
      </c>
      <c r="D310" s="591" t="s">
        <v>216</v>
      </c>
      <c r="E310" s="592" t="s">
        <v>217</v>
      </c>
      <c r="F310" s="591" t="s">
        <v>425</v>
      </c>
      <c r="G310" s="567" t="s">
        <v>219</v>
      </c>
      <c r="H310" s="567" t="s">
        <v>0</v>
      </c>
      <c r="I310" s="569" t="s">
        <v>4</v>
      </c>
      <c r="J310" s="571" t="s">
        <v>1</v>
      </c>
      <c r="K310" s="572"/>
      <c r="L310" s="572"/>
      <c r="M310" s="573" t="s">
        <v>427</v>
      </c>
      <c r="N310" s="574"/>
      <c r="O310" s="574"/>
      <c r="P310" s="574"/>
      <c r="Q310" s="575"/>
    </row>
    <row r="311" spans="1:19" s="165" customFormat="1" ht="31.5" customHeight="1" x14ac:dyDescent="0.2">
      <c r="A311" s="589"/>
      <c r="B311" s="231"/>
      <c r="C311" s="590"/>
      <c r="D311" s="591"/>
      <c r="E311" s="593"/>
      <c r="F311" s="591"/>
      <c r="G311" s="568"/>
      <c r="H311" s="568"/>
      <c r="I311" s="570"/>
      <c r="J311" s="232" t="s">
        <v>5</v>
      </c>
      <c r="K311" s="233" t="s">
        <v>6</v>
      </c>
      <c r="L311" s="233" t="s">
        <v>7</v>
      </c>
      <c r="M311" s="234" t="s">
        <v>937</v>
      </c>
      <c r="N311" s="233" t="s">
        <v>9</v>
      </c>
      <c r="O311" s="232" t="s">
        <v>10</v>
      </c>
      <c r="P311" s="233" t="s">
        <v>11</v>
      </c>
      <c r="R311" s="164"/>
      <c r="S311" s="164"/>
    </row>
    <row r="312" spans="1:19" x14ac:dyDescent="0.2">
      <c r="A312" s="235"/>
      <c r="B312" s="236"/>
      <c r="C312" s="237" t="s">
        <v>938</v>
      </c>
      <c r="D312" s="238"/>
      <c r="E312" s="236"/>
      <c r="F312" s="239"/>
      <c r="G312" s="240"/>
      <c r="H312" s="241"/>
      <c r="I312" s="233"/>
      <c r="J312" s="242"/>
      <c r="K312" s="243"/>
      <c r="L312" s="242"/>
      <c r="M312" s="244"/>
      <c r="N312" s="242"/>
      <c r="O312" s="242"/>
      <c r="P312" s="243"/>
      <c r="Q312" s="245"/>
    </row>
    <row r="313" spans="1:19" x14ac:dyDescent="0.2">
      <c r="A313" s="189" t="s">
        <v>939</v>
      </c>
      <c r="B313" s="246" t="s">
        <v>85</v>
      </c>
      <c r="C313" s="191">
        <v>550</v>
      </c>
      <c r="D313" s="192" t="s">
        <v>226</v>
      </c>
      <c r="E313" s="247">
        <v>80</v>
      </c>
      <c r="F313" s="248">
        <f>AVERAGE(C313*E313)</f>
        <v>44000</v>
      </c>
      <c r="G313" s="171" t="s">
        <v>2519</v>
      </c>
      <c r="H313" s="171" t="s">
        <v>2678</v>
      </c>
      <c r="I313" s="249">
        <v>0</v>
      </c>
      <c r="J313" s="250">
        <v>0</v>
      </c>
      <c r="K313" s="173">
        <v>0</v>
      </c>
      <c r="L313" s="173">
        <v>0</v>
      </c>
      <c r="M313" s="173">
        <f>E313/4</f>
        <v>20</v>
      </c>
      <c r="N313" s="173">
        <f>E313/4</f>
        <v>20</v>
      </c>
      <c r="O313" s="174">
        <f>E313/4</f>
        <v>20</v>
      </c>
      <c r="P313" s="173">
        <f>E313/4</f>
        <v>20</v>
      </c>
    </row>
    <row r="314" spans="1:19" x14ac:dyDescent="0.2">
      <c r="A314" s="189" t="s">
        <v>84</v>
      </c>
      <c r="B314" s="251" t="s">
        <v>940</v>
      </c>
      <c r="C314" s="191">
        <v>550</v>
      </c>
      <c r="D314" s="192" t="s">
        <v>226</v>
      </c>
      <c r="E314" s="247">
        <v>5</v>
      </c>
      <c r="F314" s="248">
        <f>AVERAGE(C314*E314)</f>
        <v>2750</v>
      </c>
      <c r="G314" s="171" t="s">
        <v>941</v>
      </c>
      <c r="H314" s="171" t="s">
        <v>2678</v>
      </c>
      <c r="I314" s="249">
        <v>0</v>
      </c>
      <c r="J314" s="250">
        <v>0</v>
      </c>
      <c r="K314" s="173">
        <v>0</v>
      </c>
      <c r="L314" s="173">
        <v>0</v>
      </c>
      <c r="M314" s="173">
        <f t="shared" ref="M314:M340" si="27">E314/4</f>
        <v>1.25</v>
      </c>
      <c r="N314" s="173">
        <f t="shared" ref="N314:N331" si="28">E314/4</f>
        <v>1.25</v>
      </c>
      <c r="O314" s="174">
        <f t="shared" ref="O314:O331" si="29">E314/4</f>
        <v>1.25</v>
      </c>
      <c r="P314" s="173">
        <f t="shared" ref="P314:P331" si="30">E314/4</f>
        <v>1.25</v>
      </c>
    </row>
    <row r="315" spans="1:19" x14ac:dyDescent="0.2">
      <c r="A315" s="189" t="s">
        <v>942</v>
      </c>
      <c r="B315" s="251" t="s">
        <v>87</v>
      </c>
      <c r="C315" s="191">
        <v>300</v>
      </c>
      <c r="D315" s="192" t="s">
        <v>231</v>
      </c>
      <c r="E315" s="247">
        <v>50</v>
      </c>
      <c r="F315" s="248">
        <f t="shared" ref="F315:F331" si="31">AVERAGE(C315*E315)</f>
        <v>15000</v>
      </c>
      <c r="G315" s="171" t="s">
        <v>941</v>
      </c>
      <c r="H315" s="171" t="s">
        <v>2678</v>
      </c>
      <c r="I315" s="249">
        <v>0</v>
      </c>
      <c r="J315" s="250">
        <v>0</v>
      </c>
      <c r="K315" s="173">
        <v>0</v>
      </c>
      <c r="L315" s="173">
        <v>0</v>
      </c>
      <c r="M315" s="173">
        <f t="shared" si="27"/>
        <v>12.5</v>
      </c>
      <c r="N315" s="173">
        <f t="shared" si="28"/>
        <v>12.5</v>
      </c>
      <c r="O315" s="174">
        <f t="shared" si="29"/>
        <v>12.5</v>
      </c>
      <c r="P315" s="173">
        <f t="shared" si="30"/>
        <v>12.5</v>
      </c>
    </row>
    <row r="316" spans="1:19" x14ac:dyDescent="0.2">
      <c r="A316" s="189" t="s">
        <v>943</v>
      </c>
      <c r="B316" s="251" t="s">
        <v>944</v>
      </c>
      <c r="C316" s="191">
        <v>60</v>
      </c>
      <c r="D316" s="192" t="s">
        <v>231</v>
      </c>
      <c r="E316" s="247">
        <v>60</v>
      </c>
      <c r="F316" s="248">
        <f t="shared" si="31"/>
        <v>3600</v>
      </c>
      <c r="G316" s="171" t="s">
        <v>941</v>
      </c>
      <c r="H316" s="171" t="s">
        <v>2678</v>
      </c>
      <c r="I316" s="249">
        <v>0</v>
      </c>
      <c r="J316" s="250">
        <v>0</v>
      </c>
      <c r="K316" s="173">
        <v>0</v>
      </c>
      <c r="L316" s="173">
        <v>0</v>
      </c>
      <c r="M316" s="173">
        <f t="shared" si="27"/>
        <v>15</v>
      </c>
      <c r="N316" s="173">
        <f t="shared" si="28"/>
        <v>15</v>
      </c>
      <c r="O316" s="174">
        <f t="shared" si="29"/>
        <v>15</v>
      </c>
      <c r="P316" s="173">
        <f t="shared" si="30"/>
        <v>15</v>
      </c>
    </row>
    <row r="317" spans="1:19" x14ac:dyDescent="0.2">
      <c r="A317" s="189" t="s">
        <v>122</v>
      </c>
      <c r="B317" s="246" t="s">
        <v>232</v>
      </c>
      <c r="C317" s="191">
        <v>120</v>
      </c>
      <c r="D317" s="192" t="s">
        <v>233</v>
      </c>
      <c r="E317" s="247">
        <v>40</v>
      </c>
      <c r="F317" s="248">
        <f t="shared" si="31"/>
        <v>4800</v>
      </c>
      <c r="G317" s="171" t="s">
        <v>941</v>
      </c>
      <c r="H317" s="171" t="s">
        <v>2678</v>
      </c>
      <c r="I317" s="249">
        <v>0</v>
      </c>
      <c r="J317" s="250">
        <v>0</v>
      </c>
      <c r="K317" s="173">
        <v>0</v>
      </c>
      <c r="L317" s="173">
        <v>0</v>
      </c>
      <c r="M317" s="173">
        <f t="shared" si="27"/>
        <v>10</v>
      </c>
      <c r="N317" s="173">
        <f t="shared" si="28"/>
        <v>10</v>
      </c>
      <c r="O317" s="174">
        <f t="shared" si="29"/>
        <v>10</v>
      </c>
      <c r="P317" s="173">
        <f t="shared" si="30"/>
        <v>10</v>
      </c>
    </row>
    <row r="318" spans="1:19" x14ac:dyDescent="0.2">
      <c r="A318" s="189" t="s">
        <v>90</v>
      </c>
      <c r="B318" s="246" t="s">
        <v>91</v>
      </c>
      <c r="C318" s="191">
        <v>150</v>
      </c>
      <c r="D318" s="192" t="s">
        <v>231</v>
      </c>
      <c r="E318" s="247">
        <v>5</v>
      </c>
      <c r="F318" s="248">
        <f t="shared" si="31"/>
        <v>750</v>
      </c>
      <c r="G318" s="171" t="s">
        <v>941</v>
      </c>
      <c r="H318" s="171" t="s">
        <v>2678</v>
      </c>
      <c r="I318" s="249">
        <v>0</v>
      </c>
      <c r="J318" s="250">
        <v>0</v>
      </c>
      <c r="K318" s="173">
        <v>0</v>
      </c>
      <c r="L318" s="173">
        <v>0</v>
      </c>
      <c r="M318" s="173">
        <f t="shared" si="27"/>
        <v>1.25</v>
      </c>
      <c r="N318" s="173">
        <f t="shared" si="28"/>
        <v>1.25</v>
      </c>
      <c r="O318" s="174">
        <f t="shared" si="29"/>
        <v>1.25</v>
      </c>
      <c r="P318" s="173">
        <f t="shared" si="30"/>
        <v>1.25</v>
      </c>
    </row>
    <row r="319" spans="1:19" x14ac:dyDescent="0.2">
      <c r="A319" s="189" t="s">
        <v>92</v>
      </c>
      <c r="B319" s="246" t="s">
        <v>93</v>
      </c>
      <c r="C319" s="191">
        <v>200</v>
      </c>
      <c r="D319" s="192" t="s">
        <v>233</v>
      </c>
      <c r="E319" s="247">
        <v>40</v>
      </c>
      <c r="F319" s="248">
        <f t="shared" si="31"/>
        <v>8000</v>
      </c>
      <c r="G319" s="171" t="s">
        <v>941</v>
      </c>
      <c r="H319" s="171" t="s">
        <v>2678</v>
      </c>
      <c r="I319" s="249">
        <v>0</v>
      </c>
      <c r="J319" s="250">
        <v>0</v>
      </c>
      <c r="K319" s="173">
        <v>0</v>
      </c>
      <c r="L319" s="173">
        <v>0</v>
      </c>
      <c r="M319" s="173">
        <f t="shared" si="27"/>
        <v>10</v>
      </c>
      <c r="N319" s="173">
        <f t="shared" si="28"/>
        <v>10</v>
      </c>
      <c r="O319" s="174">
        <f t="shared" si="29"/>
        <v>10</v>
      </c>
      <c r="P319" s="173">
        <f t="shared" si="30"/>
        <v>10</v>
      </c>
    </row>
    <row r="320" spans="1:19" x14ac:dyDescent="0.2">
      <c r="A320" s="189" t="s">
        <v>945</v>
      </c>
      <c r="B320" s="251" t="s">
        <v>95</v>
      </c>
      <c r="C320" s="191">
        <v>600</v>
      </c>
      <c r="D320" s="192" t="s">
        <v>518</v>
      </c>
      <c r="E320" s="247">
        <v>20</v>
      </c>
      <c r="F320" s="248">
        <f t="shared" si="31"/>
        <v>12000</v>
      </c>
      <c r="G320" s="171" t="s">
        <v>941</v>
      </c>
      <c r="H320" s="171" t="s">
        <v>2678</v>
      </c>
      <c r="I320" s="249">
        <v>0</v>
      </c>
      <c r="J320" s="250">
        <v>0</v>
      </c>
      <c r="K320" s="173">
        <v>0</v>
      </c>
      <c r="L320" s="173">
        <v>0</v>
      </c>
      <c r="M320" s="173">
        <f t="shared" si="27"/>
        <v>5</v>
      </c>
      <c r="N320" s="173">
        <f t="shared" si="28"/>
        <v>5</v>
      </c>
      <c r="O320" s="174">
        <f t="shared" si="29"/>
        <v>5</v>
      </c>
      <c r="P320" s="173">
        <f t="shared" si="30"/>
        <v>5</v>
      </c>
    </row>
    <row r="321" spans="1:19" x14ac:dyDescent="0.2">
      <c r="A321" s="189" t="s">
        <v>98</v>
      </c>
      <c r="B321" s="251" t="s">
        <v>97</v>
      </c>
      <c r="C321" s="191">
        <v>250</v>
      </c>
      <c r="D321" s="192" t="s">
        <v>946</v>
      </c>
      <c r="E321" s="247">
        <v>21</v>
      </c>
      <c r="F321" s="248">
        <f t="shared" si="31"/>
        <v>5250</v>
      </c>
      <c r="G321" s="171" t="s">
        <v>941</v>
      </c>
      <c r="H321" s="171" t="s">
        <v>2678</v>
      </c>
      <c r="I321" s="249">
        <v>0</v>
      </c>
      <c r="J321" s="250">
        <v>0</v>
      </c>
      <c r="K321" s="173">
        <v>0</v>
      </c>
      <c r="L321" s="173">
        <v>0</v>
      </c>
      <c r="M321" s="173">
        <f t="shared" si="27"/>
        <v>5.25</v>
      </c>
      <c r="N321" s="173">
        <f t="shared" si="28"/>
        <v>5.25</v>
      </c>
      <c r="O321" s="174">
        <f t="shared" si="29"/>
        <v>5.25</v>
      </c>
      <c r="P321" s="173">
        <f t="shared" si="30"/>
        <v>5.25</v>
      </c>
    </row>
    <row r="322" spans="1:19" x14ac:dyDescent="0.2">
      <c r="A322" s="189" t="s">
        <v>96</v>
      </c>
      <c r="B322" s="251" t="s">
        <v>99</v>
      </c>
      <c r="C322" s="191">
        <v>500</v>
      </c>
      <c r="D322" s="192" t="s">
        <v>946</v>
      </c>
      <c r="E322" s="247">
        <v>20</v>
      </c>
      <c r="F322" s="248">
        <f t="shared" si="31"/>
        <v>10000</v>
      </c>
      <c r="G322" s="171" t="s">
        <v>941</v>
      </c>
      <c r="H322" s="171" t="s">
        <v>2678</v>
      </c>
      <c r="I322" s="249">
        <v>0</v>
      </c>
      <c r="J322" s="250">
        <v>0</v>
      </c>
      <c r="K322" s="173">
        <v>0</v>
      </c>
      <c r="L322" s="173">
        <v>0</v>
      </c>
      <c r="M322" s="173">
        <f t="shared" si="27"/>
        <v>5</v>
      </c>
      <c r="N322" s="173">
        <f t="shared" si="28"/>
        <v>5</v>
      </c>
      <c r="O322" s="174">
        <f t="shared" si="29"/>
        <v>5</v>
      </c>
      <c r="P322" s="173">
        <f t="shared" si="30"/>
        <v>5</v>
      </c>
    </row>
    <row r="323" spans="1:19" x14ac:dyDescent="0.2">
      <c r="A323" s="189" t="s">
        <v>947</v>
      </c>
      <c r="B323" s="246" t="s">
        <v>101</v>
      </c>
      <c r="C323" s="191">
        <v>450</v>
      </c>
      <c r="D323" s="192" t="s">
        <v>233</v>
      </c>
      <c r="E323" s="247">
        <v>5</v>
      </c>
      <c r="F323" s="248">
        <f t="shared" si="31"/>
        <v>2250</v>
      </c>
      <c r="G323" s="171" t="s">
        <v>941</v>
      </c>
      <c r="H323" s="171" t="s">
        <v>2678</v>
      </c>
      <c r="I323" s="249">
        <v>0</v>
      </c>
      <c r="J323" s="250">
        <v>0</v>
      </c>
      <c r="K323" s="173">
        <v>0</v>
      </c>
      <c r="L323" s="173">
        <v>0</v>
      </c>
      <c r="M323" s="173">
        <f t="shared" si="27"/>
        <v>1.25</v>
      </c>
      <c r="N323" s="173">
        <f t="shared" si="28"/>
        <v>1.25</v>
      </c>
      <c r="O323" s="174">
        <f t="shared" si="29"/>
        <v>1.25</v>
      </c>
      <c r="P323" s="173">
        <f t="shared" si="30"/>
        <v>1.25</v>
      </c>
    </row>
    <row r="324" spans="1:19" x14ac:dyDescent="0.2">
      <c r="A324" s="189" t="s">
        <v>234</v>
      </c>
      <c r="B324" s="251" t="s">
        <v>235</v>
      </c>
      <c r="C324" s="191">
        <v>40</v>
      </c>
      <c r="D324" s="192" t="s">
        <v>233</v>
      </c>
      <c r="E324" s="247">
        <v>20</v>
      </c>
      <c r="F324" s="248">
        <f t="shared" si="31"/>
        <v>800</v>
      </c>
      <c r="G324" s="171" t="s">
        <v>941</v>
      </c>
      <c r="H324" s="171" t="s">
        <v>2678</v>
      </c>
      <c r="I324" s="249">
        <v>0</v>
      </c>
      <c r="J324" s="250">
        <v>0</v>
      </c>
      <c r="K324" s="173">
        <v>0</v>
      </c>
      <c r="L324" s="173">
        <v>0</v>
      </c>
      <c r="M324" s="173">
        <f t="shared" si="27"/>
        <v>5</v>
      </c>
      <c r="N324" s="173">
        <f t="shared" si="28"/>
        <v>5</v>
      </c>
      <c r="O324" s="174">
        <f t="shared" si="29"/>
        <v>5</v>
      </c>
      <c r="P324" s="173">
        <f t="shared" si="30"/>
        <v>5</v>
      </c>
    </row>
    <row r="325" spans="1:19" x14ac:dyDescent="0.2">
      <c r="A325" s="189" t="s">
        <v>948</v>
      </c>
      <c r="B325" s="251" t="s">
        <v>103</v>
      </c>
      <c r="C325" s="191">
        <v>400</v>
      </c>
      <c r="D325" s="192" t="s">
        <v>230</v>
      </c>
      <c r="E325" s="247">
        <v>5</v>
      </c>
      <c r="F325" s="248">
        <f t="shared" si="31"/>
        <v>2000</v>
      </c>
      <c r="G325" s="171" t="s">
        <v>941</v>
      </c>
      <c r="H325" s="171" t="s">
        <v>2678</v>
      </c>
      <c r="I325" s="249">
        <v>0</v>
      </c>
      <c r="J325" s="250">
        <v>0</v>
      </c>
      <c r="K325" s="173">
        <v>0</v>
      </c>
      <c r="L325" s="173">
        <v>0</v>
      </c>
      <c r="M325" s="173">
        <f t="shared" si="27"/>
        <v>1.25</v>
      </c>
      <c r="N325" s="173">
        <f t="shared" si="28"/>
        <v>1.25</v>
      </c>
      <c r="O325" s="174">
        <f t="shared" si="29"/>
        <v>1.25</v>
      </c>
      <c r="P325" s="173">
        <f t="shared" si="30"/>
        <v>1.25</v>
      </c>
    </row>
    <row r="326" spans="1:19" x14ac:dyDescent="0.2">
      <c r="A326" s="189" t="s">
        <v>949</v>
      </c>
      <c r="B326" s="251" t="s">
        <v>105</v>
      </c>
      <c r="C326" s="191">
        <v>100</v>
      </c>
      <c r="D326" s="192" t="s">
        <v>230</v>
      </c>
      <c r="E326" s="247">
        <v>10</v>
      </c>
      <c r="F326" s="248">
        <f t="shared" si="31"/>
        <v>1000</v>
      </c>
      <c r="G326" s="171" t="s">
        <v>941</v>
      </c>
      <c r="H326" s="171" t="s">
        <v>2678</v>
      </c>
      <c r="I326" s="249">
        <v>0</v>
      </c>
      <c r="J326" s="250">
        <v>0</v>
      </c>
      <c r="K326" s="173">
        <v>0</v>
      </c>
      <c r="L326" s="173">
        <v>0</v>
      </c>
      <c r="M326" s="173">
        <f t="shared" si="27"/>
        <v>2.5</v>
      </c>
      <c r="N326" s="173">
        <f t="shared" si="28"/>
        <v>2.5</v>
      </c>
      <c r="O326" s="174">
        <f t="shared" si="29"/>
        <v>2.5</v>
      </c>
      <c r="P326" s="173">
        <f t="shared" si="30"/>
        <v>2.5</v>
      </c>
    </row>
    <row r="327" spans="1:19" x14ac:dyDescent="0.2">
      <c r="A327" s="189" t="s">
        <v>950</v>
      </c>
      <c r="B327" s="246" t="s">
        <v>107</v>
      </c>
      <c r="C327" s="191">
        <v>40</v>
      </c>
      <c r="D327" s="192" t="s">
        <v>230</v>
      </c>
      <c r="E327" s="247">
        <v>20</v>
      </c>
      <c r="F327" s="248">
        <f t="shared" si="31"/>
        <v>800</v>
      </c>
      <c r="G327" s="171" t="s">
        <v>941</v>
      </c>
      <c r="H327" s="171" t="s">
        <v>2678</v>
      </c>
      <c r="I327" s="249">
        <v>0</v>
      </c>
      <c r="J327" s="250">
        <v>0</v>
      </c>
      <c r="K327" s="173">
        <v>0</v>
      </c>
      <c r="L327" s="173">
        <v>0</v>
      </c>
      <c r="M327" s="173">
        <f t="shared" si="27"/>
        <v>5</v>
      </c>
      <c r="N327" s="173">
        <f t="shared" si="28"/>
        <v>5</v>
      </c>
      <c r="O327" s="174">
        <f t="shared" si="29"/>
        <v>5</v>
      </c>
      <c r="P327" s="173">
        <f t="shared" si="30"/>
        <v>5</v>
      </c>
    </row>
    <row r="328" spans="1:19" x14ac:dyDescent="0.2">
      <c r="A328" s="189" t="s">
        <v>108</v>
      </c>
      <c r="B328" s="246" t="s">
        <v>109</v>
      </c>
      <c r="C328" s="191">
        <v>100</v>
      </c>
      <c r="D328" s="192" t="s">
        <v>230</v>
      </c>
      <c r="E328" s="247">
        <v>20</v>
      </c>
      <c r="F328" s="248">
        <f t="shared" si="31"/>
        <v>2000</v>
      </c>
      <c r="G328" s="171" t="s">
        <v>941</v>
      </c>
      <c r="H328" s="171" t="s">
        <v>2678</v>
      </c>
      <c r="I328" s="249">
        <v>0</v>
      </c>
      <c r="J328" s="250">
        <v>0</v>
      </c>
      <c r="K328" s="173">
        <v>0</v>
      </c>
      <c r="L328" s="173">
        <v>0</v>
      </c>
      <c r="M328" s="173">
        <f t="shared" si="27"/>
        <v>5</v>
      </c>
      <c r="N328" s="173">
        <f t="shared" si="28"/>
        <v>5</v>
      </c>
      <c r="O328" s="174">
        <f t="shared" si="29"/>
        <v>5</v>
      </c>
      <c r="P328" s="173">
        <f t="shared" si="30"/>
        <v>5</v>
      </c>
    </row>
    <row r="329" spans="1:19" x14ac:dyDescent="0.2">
      <c r="A329" s="189" t="s">
        <v>951</v>
      </c>
      <c r="B329" s="246" t="s">
        <v>111</v>
      </c>
      <c r="C329" s="191">
        <v>150</v>
      </c>
      <c r="D329" s="192" t="s">
        <v>230</v>
      </c>
      <c r="E329" s="247">
        <v>20</v>
      </c>
      <c r="F329" s="248">
        <f t="shared" si="31"/>
        <v>3000</v>
      </c>
      <c r="G329" s="171" t="s">
        <v>941</v>
      </c>
      <c r="H329" s="171" t="s">
        <v>2678</v>
      </c>
      <c r="I329" s="249">
        <v>0</v>
      </c>
      <c r="J329" s="250">
        <v>0</v>
      </c>
      <c r="K329" s="173">
        <v>0</v>
      </c>
      <c r="L329" s="173">
        <v>0</v>
      </c>
      <c r="M329" s="173">
        <f t="shared" si="27"/>
        <v>5</v>
      </c>
      <c r="N329" s="173">
        <f t="shared" si="28"/>
        <v>5</v>
      </c>
      <c r="O329" s="174">
        <f t="shared" si="29"/>
        <v>5</v>
      </c>
      <c r="P329" s="173">
        <f t="shared" si="30"/>
        <v>5</v>
      </c>
    </row>
    <row r="330" spans="1:19" x14ac:dyDescent="0.2">
      <c r="A330" s="189" t="s">
        <v>952</v>
      </c>
      <c r="B330" s="246" t="s">
        <v>953</v>
      </c>
      <c r="C330" s="191">
        <v>1200</v>
      </c>
      <c r="D330" s="192" t="s">
        <v>230</v>
      </c>
      <c r="E330" s="247">
        <v>5</v>
      </c>
      <c r="F330" s="248">
        <f t="shared" si="31"/>
        <v>6000</v>
      </c>
      <c r="G330" s="171" t="s">
        <v>941</v>
      </c>
      <c r="H330" s="171" t="s">
        <v>2678</v>
      </c>
      <c r="I330" s="249">
        <v>0</v>
      </c>
      <c r="J330" s="250">
        <v>0</v>
      </c>
      <c r="K330" s="173">
        <v>0</v>
      </c>
      <c r="L330" s="173">
        <v>0</v>
      </c>
      <c r="M330" s="173">
        <f t="shared" si="27"/>
        <v>1.25</v>
      </c>
      <c r="N330" s="173">
        <f t="shared" si="28"/>
        <v>1.25</v>
      </c>
      <c r="O330" s="174">
        <f t="shared" si="29"/>
        <v>1.25</v>
      </c>
      <c r="P330" s="173">
        <f t="shared" si="30"/>
        <v>1.25</v>
      </c>
    </row>
    <row r="331" spans="1:19" x14ac:dyDescent="0.2">
      <c r="A331" s="189" t="s">
        <v>114</v>
      </c>
      <c r="B331" s="252" t="s">
        <v>115</v>
      </c>
      <c r="C331" s="191">
        <v>200</v>
      </c>
      <c r="D331" s="192" t="s">
        <v>233</v>
      </c>
      <c r="E331" s="247">
        <v>40</v>
      </c>
      <c r="F331" s="248">
        <f t="shared" si="31"/>
        <v>8000</v>
      </c>
      <c r="G331" s="171" t="s">
        <v>941</v>
      </c>
      <c r="H331" s="171" t="s">
        <v>2678</v>
      </c>
      <c r="I331" s="249">
        <v>0</v>
      </c>
      <c r="J331" s="250">
        <v>0</v>
      </c>
      <c r="K331" s="173">
        <v>0</v>
      </c>
      <c r="L331" s="173">
        <v>0</v>
      </c>
      <c r="M331" s="173">
        <f t="shared" si="27"/>
        <v>10</v>
      </c>
      <c r="N331" s="173">
        <f t="shared" si="28"/>
        <v>10</v>
      </c>
      <c r="O331" s="174">
        <f t="shared" si="29"/>
        <v>10</v>
      </c>
      <c r="P331" s="173">
        <f t="shared" si="30"/>
        <v>10</v>
      </c>
    </row>
    <row r="332" spans="1:19" s="165" customFormat="1" x14ac:dyDescent="0.2">
      <c r="A332" s="193"/>
      <c r="B332" s="252"/>
      <c r="C332" s="158"/>
      <c r="D332" s="216"/>
      <c r="E332" s="253"/>
      <c r="F332" s="254">
        <f>SUM(F313:F331)</f>
        <v>132000</v>
      </c>
      <c r="G332" s="255"/>
      <c r="H332" s="216"/>
      <c r="I332" s="256">
        <v>0</v>
      </c>
      <c r="J332" s="257"/>
      <c r="K332" s="162"/>
      <c r="L332" s="162"/>
      <c r="M332" s="173">
        <f t="shared" si="27"/>
        <v>0</v>
      </c>
      <c r="N332" s="162">
        <f t="shared" ref="N332:N376" si="32">AVERAGE(F332/4)</f>
        <v>33000</v>
      </c>
      <c r="O332" s="228">
        <f t="shared" ref="O332:O376" si="33">AVERAGE(F332/4)</f>
        <v>33000</v>
      </c>
      <c r="P332" s="162">
        <f t="shared" ref="P332:P376" si="34">AVERAGE(F332/4)</f>
        <v>33000</v>
      </c>
      <c r="Q332" s="164"/>
      <c r="R332" s="164"/>
      <c r="S332" s="164"/>
    </row>
    <row r="333" spans="1:19" x14ac:dyDescent="0.2">
      <c r="A333" s="193"/>
      <c r="B333" s="252" t="s">
        <v>954</v>
      </c>
      <c r="C333" s="158"/>
      <c r="D333" s="216"/>
      <c r="E333" s="253"/>
      <c r="F333" s="254"/>
      <c r="G333" s="255"/>
      <c r="H333" s="216"/>
      <c r="I333" s="249"/>
      <c r="J333" s="250"/>
      <c r="K333" s="173"/>
      <c r="M333" s="173">
        <f t="shared" si="27"/>
        <v>0</v>
      </c>
      <c r="N333" s="173">
        <f t="shared" si="32"/>
        <v>0</v>
      </c>
      <c r="O333" s="174">
        <f t="shared" si="33"/>
        <v>0</v>
      </c>
      <c r="P333" s="173">
        <f t="shared" si="34"/>
        <v>0</v>
      </c>
    </row>
    <row r="334" spans="1:19" x14ac:dyDescent="0.2">
      <c r="A334" s="189" t="s">
        <v>955</v>
      </c>
      <c r="B334" s="246" t="s">
        <v>956</v>
      </c>
      <c r="C334" s="191"/>
      <c r="D334" s="192"/>
      <c r="E334" s="247">
        <v>4</v>
      </c>
      <c r="F334" s="248"/>
      <c r="G334" s="171"/>
      <c r="H334" s="192"/>
      <c r="I334" s="249"/>
      <c r="J334" s="250"/>
      <c r="K334" s="173"/>
      <c r="M334" s="173">
        <f t="shared" si="27"/>
        <v>1</v>
      </c>
      <c r="N334" s="173">
        <f t="shared" si="32"/>
        <v>0</v>
      </c>
      <c r="O334" s="174">
        <f t="shared" si="33"/>
        <v>0</v>
      </c>
      <c r="P334" s="173">
        <f t="shared" si="34"/>
        <v>0</v>
      </c>
    </row>
    <row r="335" spans="1:19" x14ac:dyDescent="0.2">
      <c r="A335" s="189" t="s">
        <v>957</v>
      </c>
      <c r="B335" s="246" t="s">
        <v>958</v>
      </c>
      <c r="C335" s="191">
        <v>5000</v>
      </c>
      <c r="D335" s="192" t="s">
        <v>959</v>
      </c>
      <c r="E335" s="247">
        <v>10</v>
      </c>
      <c r="F335" s="248">
        <f>AVERAGE(C335*E335)</f>
        <v>50000</v>
      </c>
      <c r="G335" s="171" t="s">
        <v>960</v>
      </c>
      <c r="H335" s="171" t="s">
        <v>2679</v>
      </c>
      <c r="I335" s="249">
        <v>0</v>
      </c>
      <c r="J335" s="250">
        <v>0</v>
      </c>
      <c r="K335" s="249">
        <v>0</v>
      </c>
      <c r="L335" s="173">
        <v>0</v>
      </c>
      <c r="M335" s="173">
        <v>12500</v>
      </c>
      <c r="N335" s="173">
        <f t="shared" si="32"/>
        <v>12500</v>
      </c>
      <c r="O335" s="174">
        <f t="shared" si="33"/>
        <v>12500</v>
      </c>
      <c r="P335" s="173">
        <f t="shared" si="34"/>
        <v>12500</v>
      </c>
    </row>
    <row r="336" spans="1:19" x14ac:dyDescent="0.2">
      <c r="A336" s="189" t="s">
        <v>94</v>
      </c>
      <c r="B336" s="230" t="s">
        <v>961</v>
      </c>
      <c r="C336" s="191">
        <v>85</v>
      </c>
      <c r="D336" s="192" t="s">
        <v>962</v>
      </c>
      <c r="E336" s="247">
        <v>250</v>
      </c>
      <c r="F336" s="248">
        <f t="shared" ref="F336:F343" si="35">AVERAGE(C336*E336)</f>
        <v>21250</v>
      </c>
      <c r="G336" s="171" t="s">
        <v>2519</v>
      </c>
      <c r="H336" s="171" t="s">
        <v>2679</v>
      </c>
      <c r="I336" s="249">
        <v>0</v>
      </c>
      <c r="J336" s="250">
        <v>0</v>
      </c>
      <c r="K336" s="249">
        <v>0</v>
      </c>
      <c r="L336" s="173">
        <v>0</v>
      </c>
      <c r="M336" s="173">
        <f t="shared" si="27"/>
        <v>62.5</v>
      </c>
      <c r="N336" s="173">
        <f>E336/4</f>
        <v>62.5</v>
      </c>
      <c r="O336" s="174">
        <f>E336/4</f>
        <v>62.5</v>
      </c>
      <c r="P336" s="173">
        <f>E336/4</f>
        <v>62.5</v>
      </c>
    </row>
    <row r="337" spans="1:19" x14ac:dyDescent="0.2">
      <c r="A337" s="189" t="s">
        <v>963</v>
      </c>
      <c r="B337" s="246" t="s">
        <v>964</v>
      </c>
      <c r="C337" s="191">
        <v>45</v>
      </c>
      <c r="D337" s="192" t="s">
        <v>965</v>
      </c>
      <c r="E337" s="247">
        <v>150</v>
      </c>
      <c r="F337" s="248">
        <f t="shared" si="35"/>
        <v>6750</v>
      </c>
      <c r="G337" s="171" t="s">
        <v>2519</v>
      </c>
      <c r="H337" s="171" t="s">
        <v>2679</v>
      </c>
      <c r="I337" s="249">
        <v>0</v>
      </c>
      <c r="J337" s="250">
        <v>0</v>
      </c>
      <c r="K337" s="249">
        <v>0</v>
      </c>
      <c r="L337" s="173">
        <v>0</v>
      </c>
      <c r="M337" s="173">
        <f t="shared" si="27"/>
        <v>37.5</v>
      </c>
      <c r="N337" s="173">
        <f t="shared" ref="N337:N340" si="36">E337/4</f>
        <v>37.5</v>
      </c>
      <c r="O337" s="174">
        <f t="shared" ref="O337:O340" si="37">E337/4</f>
        <v>37.5</v>
      </c>
      <c r="P337" s="173">
        <f t="shared" ref="P337:P340" si="38">E337/4</f>
        <v>37.5</v>
      </c>
    </row>
    <row r="338" spans="1:19" x14ac:dyDescent="0.2">
      <c r="A338" s="189" t="s">
        <v>966</v>
      </c>
      <c r="B338" s="246" t="s">
        <v>967</v>
      </c>
      <c r="C338" s="191">
        <v>550</v>
      </c>
      <c r="D338" s="192" t="s">
        <v>968</v>
      </c>
      <c r="E338" s="247">
        <v>115</v>
      </c>
      <c r="F338" s="248">
        <f t="shared" si="35"/>
        <v>63250</v>
      </c>
      <c r="G338" s="171" t="s">
        <v>2519</v>
      </c>
      <c r="H338" s="171" t="s">
        <v>2679</v>
      </c>
      <c r="I338" s="249">
        <v>0</v>
      </c>
      <c r="J338" s="250">
        <v>0</v>
      </c>
      <c r="K338" s="249">
        <v>0</v>
      </c>
      <c r="L338" s="173">
        <v>0</v>
      </c>
      <c r="M338" s="173">
        <f t="shared" si="27"/>
        <v>28.75</v>
      </c>
      <c r="N338" s="173">
        <f t="shared" si="36"/>
        <v>28.75</v>
      </c>
      <c r="O338" s="174">
        <f t="shared" si="37"/>
        <v>28.75</v>
      </c>
      <c r="P338" s="173">
        <f t="shared" si="38"/>
        <v>28.75</v>
      </c>
    </row>
    <row r="339" spans="1:19" x14ac:dyDescent="0.2">
      <c r="A339" s="189" t="s">
        <v>122</v>
      </c>
      <c r="B339" s="251" t="s">
        <v>232</v>
      </c>
      <c r="C339" s="191">
        <v>1080</v>
      </c>
      <c r="D339" s="192" t="s">
        <v>233</v>
      </c>
      <c r="E339" s="247">
        <v>2</v>
      </c>
      <c r="F339" s="248">
        <f t="shared" si="35"/>
        <v>2160</v>
      </c>
      <c r="G339" s="171" t="s">
        <v>2519</v>
      </c>
      <c r="H339" s="171" t="s">
        <v>2679</v>
      </c>
      <c r="I339" s="249">
        <v>0</v>
      </c>
      <c r="J339" s="250">
        <v>0</v>
      </c>
      <c r="K339" s="249">
        <v>0</v>
      </c>
      <c r="L339" s="173">
        <v>0</v>
      </c>
      <c r="M339" s="173">
        <f t="shared" si="27"/>
        <v>0.5</v>
      </c>
      <c r="N339" s="173">
        <f t="shared" si="36"/>
        <v>0.5</v>
      </c>
      <c r="O339" s="174">
        <f t="shared" si="37"/>
        <v>0.5</v>
      </c>
      <c r="P339" s="173">
        <f t="shared" si="38"/>
        <v>0.5</v>
      </c>
    </row>
    <row r="340" spans="1:19" x14ac:dyDescent="0.2">
      <c r="A340" s="189" t="s">
        <v>228</v>
      </c>
      <c r="B340" s="251" t="s">
        <v>229</v>
      </c>
      <c r="C340" s="191">
        <v>2220</v>
      </c>
      <c r="D340" s="192" t="s">
        <v>962</v>
      </c>
      <c r="E340" s="247">
        <v>3</v>
      </c>
      <c r="F340" s="248">
        <f t="shared" si="35"/>
        <v>6660</v>
      </c>
      <c r="G340" s="171" t="s">
        <v>2519</v>
      </c>
      <c r="H340" s="171" t="s">
        <v>2679</v>
      </c>
      <c r="I340" s="249">
        <v>0</v>
      </c>
      <c r="J340" s="250">
        <v>0</v>
      </c>
      <c r="K340" s="249">
        <v>0</v>
      </c>
      <c r="L340" s="173">
        <v>0</v>
      </c>
      <c r="M340" s="173">
        <f t="shared" si="27"/>
        <v>0.75</v>
      </c>
      <c r="N340" s="173">
        <f t="shared" si="36"/>
        <v>0.75</v>
      </c>
      <c r="O340" s="174">
        <f t="shared" si="37"/>
        <v>0.75</v>
      </c>
      <c r="P340" s="173">
        <f t="shared" si="38"/>
        <v>0.75</v>
      </c>
    </row>
    <row r="341" spans="1:19" x14ac:dyDescent="0.2">
      <c r="A341" s="189" t="s">
        <v>53</v>
      </c>
      <c r="B341" s="251" t="s">
        <v>184</v>
      </c>
      <c r="C341" s="191">
        <v>34965</v>
      </c>
      <c r="D341" s="192" t="s">
        <v>276</v>
      </c>
      <c r="E341" s="247">
        <v>2</v>
      </c>
      <c r="F341" s="248">
        <f t="shared" si="35"/>
        <v>69930</v>
      </c>
      <c r="G341" s="171" t="s">
        <v>960</v>
      </c>
      <c r="H341" s="171" t="s">
        <v>2679</v>
      </c>
      <c r="I341" s="249">
        <v>0</v>
      </c>
      <c r="J341" s="250">
        <v>0</v>
      </c>
      <c r="K341" s="249">
        <v>0</v>
      </c>
      <c r="L341" s="173">
        <v>0</v>
      </c>
      <c r="M341" s="173">
        <f t="shared" ref="M341:M376" si="39">AVERAGE(F341/4)</f>
        <v>17482.5</v>
      </c>
      <c r="N341" s="173">
        <f t="shared" si="32"/>
        <v>17482.5</v>
      </c>
      <c r="O341" s="174">
        <f t="shared" si="33"/>
        <v>17482.5</v>
      </c>
      <c r="P341" s="173">
        <f t="shared" si="34"/>
        <v>17482.5</v>
      </c>
    </row>
    <row r="342" spans="1:19" x14ac:dyDescent="0.2">
      <c r="A342" s="189" t="s">
        <v>969</v>
      </c>
      <c r="B342" s="251" t="s">
        <v>970</v>
      </c>
      <c r="C342" s="191">
        <v>2000</v>
      </c>
      <c r="D342" s="192" t="s">
        <v>212</v>
      </c>
      <c r="E342" s="247">
        <v>100</v>
      </c>
      <c r="F342" s="248">
        <f t="shared" si="35"/>
        <v>200000</v>
      </c>
      <c r="G342" s="171" t="s">
        <v>960</v>
      </c>
      <c r="H342" s="171" t="s">
        <v>2679</v>
      </c>
      <c r="I342" s="249">
        <v>0</v>
      </c>
      <c r="J342" s="250">
        <v>0</v>
      </c>
      <c r="K342" s="249">
        <v>0</v>
      </c>
      <c r="L342" s="173">
        <v>0</v>
      </c>
      <c r="M342" s="173">
        <f t="shared" si="39"/>
        <v>50000</v>
      </c>
      <c r="N342" s="173">
        <f t="shared" si="32"/>
        <v>50000</v>
      </c>
      <c r="O342" s="174">
        <f t="shared" si="33"/>
        <v>50000</v>
      </c>
      <c r="P342" s="173">
        <f t="shared" si="34"/>
        <v>50000</v>
      </c>
    </row>
    <row r="343" spans="1:19" x14ac:dyDescent="0.2">
      <c r="A343" s="189" t="s">
        <v>243</v>
      </c>
      <c r="B343" s="251" t="s">
        <v>971</v>
      </c>
      <c r="C343" s="191">
        <v>1000</v>
      </c>
      <c r="D343" s="192" t="s">
        <v>276</v>
      </c>
      <c r="E343" s="247">
        <v>130</v>
      </c>
      <c r="F343" s="248">
        <f t="shared" si="35"/>
        <v>130000</v>
      </c>
      <c r="G343" s="171" t="s">
        <v>960</v>
      </c>
      <c r="H343" s="171" t="s">
        <v>2679</v>
      </c>
      <c r="I343" s="249">
        <v>0</v>
      </c>
      <c r="J343" s="250">
        <v>0</v>
      </c>
      <c r="K343" s="249">
        <v>0</v>
      </c>
      <c r="L343" s="173">
        <v>0</v>
      </c>
      <c r="M343" s="173">
        <f t="shared" si="39"/>
        <v>32500</v>
      </c>
      <c r="N343" s="173">
        <f t="shared" si="32"/>
        <v>32500</v>
      </c>
      <c r="O343" s="174">
        <f t="shared" si="33"/>
        <v>32500</v>
      </c>
      <c r="P343" s="173">
        <f t="shared" si="34"/>
        <v>32500</v>
      </c>
      <c r="Q343" s="177"/>
      <c r="R343" s="177"/>
      <c r="S343" s="177"/>
    </row>
    <row r="344" spans="1:19" x14ac:dyDescent="0.2">
      <c r="A344" s="193" t="s">
        <v>218</v>
      </c>
      <c r="B344" s="252"/>
      <c r="C344" s="158"/>
      <c r="D344" s="216"/>
      <c r="E344" s="253"/>
      <c r="F344" s="254">
        <f>SUM(F335:F343)</f>
        <v>550000</v>
      </c>
      <c r="G344" s="255"/>
      <c r="H344" s="216"/>
      <c r="I344" s="249"/>
      <c r="J344" s="250"/>
      <c r="K344" s="249"/>
      <c r="L344" s="162"/>
      <c r="M344" s="173">
        <f t="shared" si="39"/>
        <v>137500</v>
      </c>
      <c r="N344" s="173">
        <f t="shared" si="32"/>
        <v>137500</v>
      </c>
      <c r="O344" s="174">
        <f t="shared" si="33"/>
        <v>137500</v>
      </c>
      <c r="P344" s="173">
        <f t="shared" si="34"/>
        <v>137500</v>
      </c>
      <c r="Q344" s="177"/>
      <c r="R344" s="177"/>
      <c r="S344" s="177"/>
    </row>
    <row r="345" spans="1:19" x14ac:dyDescent="0.2">
      <c r="A345" s="189"/>
      <c r="B345" s="258" t="s">
        <v>972</v>
      </c>
      <c r="C345" s="191"/>
      <c r="D345" s="192"/>
      <c r="E345" s="247"/>
      <c r="F345" s="248"/>
      <c r="G345" s="171"/>
      <c r="H345" s="192"/>
      <c r="I345" s="249"/>
      <c r="J345" s="250"/>
      <c r="K345" s="249"/>
      <c r="M345" s="173">
        <f t="shared" si="39"/>
        <v>0</v>
      </c>
      <c r="N345" s="173">
        <f t="shared" si="32"/>
        <v>0</v>
      </c>
      <c r="O345" s="174">
        <f t="shared" si="33"/>
        <v>0</v>
      </c>
      <c r="P345" s="173">
        <f t="shared" si="34"/>
        <v>0</v>
      </c>
      <c r="Q345" s="177"/>
      <c r="R345" s="177"/>
      <c r="S345" s="177"/>
    </row>
    <row r="346" spans="1:19" x14ac:dyDescent="0.2">
      <c r="A346" s="189" t="s">
        <v>973</v>
      </c>
      <c r="B346" s="251" t="s">
        <v>974</v>
      </c>
      <c r="C346" s="191">
        <v>50</v>
      </c>
      <c r="D346" s="192" t="s">
        <v>212</v>
      </c>
      <c r="E346" s="247">
        <v>102</v>
      </c>
      <c r="F346" s="248">
        <f>AVERAGE(C346*E346)</f>
        <v>5100</v>
      </c>
      <c r="G346" s="171"/>
      <c r="H346" s="171" t="s">
        <v>2680</v>
      </c>
      <c r="I346" s="249">
        <v>0</v>
      </c>
      <c r="J346" s="250">
        <v>0</v>
      </c>
      <c r="K346" s="249">
        <v>0</v>
      </c>
      <c r="L346" s="173">
        <v>0</v>
      </c>
      <c r="M346" s="173">
        <f>E346/4</f>
        <v>25.5</v>
      </c>
      <c r="N346" s="173">
        <f>E346/4</f>
        <v>25.5</v>
      </c>
      <c r="O346" s="174">
        <v>25.5</v>
      </c>
      <c r="P346" s="173">
        <v>25.5</v>
      </c>
      <c r="Q346" s="177"/>
      <c r="R346" s="177"/>
      <c r="S346" s="177"/>
    </row>
    <row r="347" spans="1:19" x14ac:dyDescent="0.2">
      <c r="A347" s="189" t="s">
        <v>975</v>
      </c>
      <c r="B347" s="251" t="s">
        <v>976</v>
      </c>
      <c r="C347" s="191">
        <v>200</v>
      </c>
      <c r="D347" s="192" t="s">
        <v>212</v>
      </c>
      <c r="E347" s="247">
        <v>50</v>
      </c>
      <c r="F347" s="248">
        <f>AVERAGE(C347*E347)</f>
        <v>10000</v>
      </c>
      <c r="G347" s="171"/>
      <c r="H347" s="171" t="s">
        <v>2680</v>
      </c>
      <c r="I347" s="249">
        <v>0</v>
      </c>
      <c r="J347" s="250">
        <v>0</v>
      </c>
      <c r="K347" s="249">
        <v>0</v>
      </c>
      <c r="L347" s="173">
        <v>0</v>
      </c>
      <c r="M347" s="173">
        <f>E347/4</f>
        <v>12.5</v>
      </c>
      <c r="N347" s="173">
        <f>E347/4</f>
        <v>12.5</v>
      </c>
      <c r="O347" s="174">
        <v>12.5</v>
      </c>
      <c r="P347" s="173">
        <v>12.5</v>
      </c>
      <c r="Q347" s="177"/>
      <c r="R347" s="177"/>
      <c r="S347" s="177"/>
    </row>
    <row r="348" spans="1:19" x14ac:dyDescent="0.2">
      <c r="A348" s="189" t="s">
        <v>977</v>
      </c>
      <c r="B348" s="251" t="s">
        <v>978</v>
      </c>
      <c r="C348" s="191">
        <v>230</v>
      </c>
      <c r="D348" s="192" t="s">
        <v>212</v>
      </c>
      <c r="E348" s="247">
        <v>30</v>
      </c>
      <c r="F348" s="248">
        <f>AVERAGE(C348*E348)</f>
        <v>6900</v>
      </c>
      <c r="G348" s="171" t="s">
        <v>979</v>
      </c>
      <c r="H348" s="171" t="s">
        <v>2680</v>
      </c>
      <c r="I348" s="249">
        <v>0</v>
      </c>
      <c r="J348" s="250">
        <v>0</v>
      </c>
      <c r="K348" s="249">
        <v>0</v>
      </c>
      <c r="L348" s="173">
        <v>0</v>
      </c>
      <c r="M348" s="173">
        <f t="shared" si="39"/>
        <v>1725</v>
      </c>
      <c r="N348" s="173">
        <f t="shared" si="32"/>
        <v>1725</v>
      </c>
      <c r="O348" s="174">
        <f t="shared" si="33"/>
        <v>1725</v>
      </c>
      <c r="P348" s="173">
        <f t="shared" si="34"/>
        <v>1725</v>
      </c>
      <c r="Q348" s="177"/>
      <c r="R348" s="177"/>
      <c r="S348" s="177"/>
    </row>
    <row r="349" spans="1:19" x14ac:dyDescent="0.2">
      <c r="A349" s="193"/>
      <c r="B349" s="258" t="s">
        <v>218</v>
      </c>
      <c r="C349" s="158"/>
      <c r="D349" s="216"/>
      <c r="E349" s="253"/>
      <c r="F349" s="254">
        <f>SUM(F346:F348)</f>
        <v>22000</v>
      </c>
      <c r="G349" s="255"/>
      <c r="H349" s="216"/>
      <c r="I349" s="249">
        <v>0</v>
      </c>
      <c r="J349" s="250">
        <v>0</v>
      </c>
      <c r="K349" s="249">
        <v>0</v>
      </c>
      <c r="L349" s="173">
        <v>0</v>
      </c>
      <c r="M349" s="173">
        <f t="shared" si="39"/>
        <v>5500</v>
      </c>
      <c r="N349" s="173">
        <f t="shared" si="32"/>
        <v>5500</v>
      </c>
      <c r="O349" s="174">
        <f t="shared" si="33"/>
        <v>5500</v>
      </c>
      <c r="P349" s="173">
        <f t="shared" si="34"/>
        <v>5500</v>
      </c>
      <c r="Q349" s="177"/>
      <c r="R349" s="177"/>
      <c r="S349" s="177"/>
    </row>
    <row r="350" spans="1:19" x14ac:dyDescent="0.2">
      <c r="A350" s="189"/>
      <c r="B350" s="251"/>
      <c r="C350" s="191"/>
      <c r="D350" s="192"/>
      <c r="E350" s="247"/>
      <c r="F350" s="248"/>
      <c r="G350" s="171"/>
      <c r="H350" s="192"/>
      <c r="I350" s="249"/>
      <c r="J350" s="249"/>
      <c r="K350" s="249"/>
      <c r="M350" s="173">
        <f t="shared" si="39"/>
        <v>0</v>
      </c>
      <c r="N350" s="173">
        <f t="shared" si="32"/>
        <v>0</v>
      </c>
      <c r="O350" s="174">
        <f t="shared" si="33"/>
        <v>0</v>
      </c>
      <c r="P350" s="173">
        <f t="shared" si="34"/>
        <v>0</v>
      </c>
      <c r="Q350" s="177"/>
      <c r="R350" s="177"/>
      <c r="S350" s="177"/>
    </row>
    <row r="351" spans="1:19" x14ac:dyDescent="0.2">
      <c r="A351" s="189"/>
      <c r="B351" s="258" t="s">
        <v>980</v>
      </c>
      <c r="C351" s="191"/>
      <c r="D351" s="192"/>
      <c r="E351" s="247"/>
      <c r="F351" s="248"/>
      <c r="G351" s="171"/>
      <c r="H351" s="192"/>
      <c r="I351" s="249"/>
      <c r="J351" s="249"/>
      <c r="K351" s="249"/>
      <c r="M351" s="173">
        <f t="shared" si="39"/>
        <v>0</v>
      </c>
      <c r="N351" s="173">
        <f t="shared" si="32"/>
        <v>0</v>
      </c>
      <c r="O351" s="174">
        <f t="shared" si="33"/>
        <v>0</v>
      </c>
      <c r="P351" s="173">
        <f t="shared" si="34"/>
        <v>0</v>
      </c>
      <c r="Q351" s="177"/>
      <c r="R351" s="177"/>
      <c r="S351" s="177"/>
    </row>
    <row r="352" spans="1:19" x14ac:dyDescent="0.2">
      <c r="A352" s="189" t="s">
        <v>36</v>
      </c>
      <c r="B352" s="251" t="s">
        <v>981</v>
      </c>
      <c r="C352" s="191">
        <v>200</v>
      </c>
      <c r="D352" s="192" t="s">
        <v>230</v>
      </c>
      <c r="E352" s="247">
        <v>30</v>
      </c>
      <c r="F352" s="248">
        <f>AVERAGE(C352*E352)</f>
        <v>6000</v>
      </c>
      <c r="G352" s="171" t="s">
        <v>941</v>
      </c>
      <c r="H352" s="171" t="s">
        <v>2681</v>
      </c>
      <c r="I352" s="249">
        <v>0</v>
      </c>
      <c r="J352" s="249">
        <v>0</v>
      </c>
      <c r="K352" s="249">
        <v>0</v>
      </c>
      <c r="L352" s="173">
        <v>0</v>
      </c>
      <c r="M352" s="173">
        <f t="shared" si="39"/>
        <v>1500</v>
      </c>
      <c r="N352" s="173">
        <f t="shared" si="32"/>
        <v>1500</v>
      </c>
      <c r="O352" s="174">
        <f t="shared" si="33"/>
        <v>1500</v>
      </c>
      <c r="P352" s="173">
        <f t="shared" si="34"/>
        <v>1500</v>
      </c>
      <c r="Q352" s="177"/>
      <c r="R352" s="177"/>
      <c r="S352" s="177"/>
    </row>
    <row r="353" spans="1:19" x14ac:dyDescent="0.2">
      <c r="A353" s="189" t="s">
        <v>34</v>
      </c>
      <c r="B353" s="246" t="s">
        <v>982</v>
      </c>
      <c r="C353" s="191">
        <v>1500</v>
      </c>
      <c r="D353" s="192" t="s">
        <v>230</v>
      </c>
      <c r="E353" s="247">
        <v>2</v>
      </c>
      <c r="F353" s="248">
        <f t="shared" ref="F353:F363" si="40">AVERAGE(C353*E353)</f>
        <v>3000</v>
      </c>
      <c r="G353" s="171" t="s">
        <v>941</v>
      </c>
      <c r="H353" s="171" t="s">
        <v>2681</v>
      </c>
      <c r="I353" s="249">
        <v>0</v>
      </c>
      <c r="J353" s="249">
        <v>0</v>
      </c>
      <c r="K353" s="249">
        <v>0</v>
      </c>
      <c r="L353" s="173">
        <v>0</v>
      </c>
      <c r="M353" s="173">
        <f t="shared" si="39"/>
        <v>750</v>
      </c>
      <c r="N353" s="173">
        <f t="shared" si="32"/>
        <v>750</v>
      </c>
      <c r="O353" s="174">
        <f t="shared" si="33"/>
        <v>750</v>
      </c>
      <c r="P353" s="173">
        <f t="shared" si="34"/>
        <v>750</v>
      </c>
      <c r="Q353" s="177"/>
      <c r="R353" s="177"/>
      <c r="S353" s="177"/>
    </row>
    <row r="354" spans="1:19" x14ac:dyDescent="0.2">
      <c r="A354" s="189" t="s">
        <v>983</v>
      </c>
      <c r="B354" s="246" t="s">
        <v>984</v>
      </c>
      <c r="C354" s="191">
        <v>450</v>
      </c>
      <c r="D354" s="192" t="s">
        <v>230</v>
      </c>
      <c r="E354" s="247">
        <v>20</v>
      </c>
      <c r="F354" s="248">
        <f t="shared" si="40"/>
        <v>9000</v>
      </c>
      <c r="G354" s="171" t="s">
        <v>941</v>
      </c>
      <c r="H354" s="171" t="s">
        <v>2681</v>
      </c>
      <c r="I354" s="249">
        <v>0</v>
      </c>
      <c r="J354" s="249">
        <v>0</v>
      </c>
      <c r="K354" s="249">
        <v>0</v>
      </c>
      <c r="L354" s="173">
        <v>0</v>
      </c>
      <c r="M354" s="173">
        <f>E354/4</f>
        <v>5</v>
      </c>
      <c r="N354" s="173">
        <f>E354/4</f>
        <v>5</v>
      </c>
      <c r="O354" s="173">
        <v>5</v>
      </c>
      <c r="P354" s="173">
        <v>5</v>
      </c>
      <c r="Q354" s="177"/>
      <c r="R354" s="177"/>
      <c r="S354" s="177"/>
    </row>
    <row r="355" spans="1:19" x14ac:dyDescent="0.2">
      <c r="A355" s="189" t="s">
        <v>985</v>
      </c>
      <c r="B355" s="251" t="s">
        <v>986</v>
      </c>
      <c r="C355" s="191">
        <v>100</v>
      </c>
      <c r="D355" s="192" t="s">
        <v>230</v>
      </c>
      <c r="E355" s="247">
        <v>10</v>
      </c>
      <c r="F355" s="248">
        <f t="shared" si="40"/>
        <v>1000</v>
      </c>
      <c r="G355" s="171" t="s">
        <v>941</v>
      </c>
      <c r="H355" s="171" t="s">
        <v>2681</v>
      </c>
      <c r="I355" s="249">
        <v>0</v>
      </c>
      <c r="J355" s="249">
        <v>0</v>
      </c>
      <c r="K355" s="249">
        <v>0</v>
      </c>
      <c r="L355" s="173">
        <v>0</v>
      </c>
      <c r="M355" s="173">
        <f>E355/4</f>
        <v>2.5</v>
      </c>
      <c r="N355" s="173">
        <f t="shared" ref="N355:N359" si="41">E355/4</f>
        <v>2.5</v>
      </c>
      <c r="O355" s="173">
        <v>5</v>
      </c>
      <c r="P355" s="173">
        <v>5</v>
      </c>
      <c r="Q355" s="177"/>
      <c r="R355" s="177"/>
      <c r="S355" s="177"/>
    </row>
    <row r="356" spans="1:19" x14ac:dyDescent="0.2">
      <c r="A356" s="189"/>
      <c r="B356" s="251" t="s">
        <v>987</v>
      </c>
      <c r="C356" s="191">
        <v>10</v>
      </c>
      <c r="D356" s="192" t="s">
        <v>230</v>
      </c>
      <c r="E356" s="247">
        <v>10</v>
      </c>
      <c r="F356" s="248">
        <f t="shared" si="40"/>
        <v>100</v>
      </c>
      <c r="G356" s="171" t="s">
        <v>941</v>
      </c>
      <c r="H356" s="171" t="s">
        <v>2681</v>
      </c>
      <c r="I356" s="249">
        <v>0</v>
      </c>
      <c r="J356" s="249">
        <v>0</v>
      </c>
      <c r="K356" s="249">
        <v>0</v>
      </c>
      <c r="L356" s="173">
        <v>0</v>
      </c>
      <c r="M356" s="173">
        <f t="shared" ref="M356:M361" si="42">E356/4</f>
        <v>2.5</v>
      </c>
      <c r="N356" s="173">
        <f t="shared" si="41"/>
        <v>2.5</v>
      </c>
      <c r="O356" s="173">
        <v>5</v>
      </c>
      <c r="P356" s="173">
        <v>5</v>
      </c>
      <c r="Q356" s="177"/>
      <c r="R356" s="177"/>
      <c r="S356" s="177"/>
    </row>
    <row r="357" spans="1:19" x14ac:dyDescent="0.2">
      <c r="A357" s="189" t="s">
        <v>193</v>
      </c>
      <c r="B357" s="251" t="s">
        <v>286</v>
      </c>
      <c r="C357" s="191">
        <v>480</v>
      </c>
      <c r="D357" s="192" t="s">
        <v>988</v>
      </c>
      <c r="E357" s="247">
        <v>10</v>
      </c>
      <c r="F357" s="248">
        <f t="shared" si="40"/>
        <v>4800</v>
      </c>
      <c r="G357" s="171" t="s">
        <v>941</v>
      </c>
      <c r="H357" s="171" t="s">
        <v>2681</v>
      </c>
      <c r="I357" s="249">
        <v>0</v>
      </c>
      <c r="J357" s="249">
        <v>0</v>
      </c>
      <c r="K357" s="249">
        <v>0</v>
      </c>
      <c r="L357" s="173">
        <v>0</v>
      </c>
      <c r="M357" s="173">
        <f t="shared" si="42"/>
        <v>2.5</v>
      </c>
      <c r="N357" s="173">
        <f t="shared" si="41"/>
        <v>2.5</v>
      </c>
      <c r="O357" s="173">
        <v>5</v>
      </c>
      <c r="P357" s="173">
        <v>5</v>
      </c>
      <c r="Q357" s="177"/>
      <c r="R357" s="177"/>
      <c r="S357" s="177"/>
    </row>
    <row r="358" spans="1:19" x14ac:dyDescent="0.2">
      <c r="A358" s="189" t="s">
        <v>989</v>
      </c>
      <c r="B358" s="251" t="s">
        <v>990</v>
      </c>
      <c r="C358" s="191">
        <v>1200</v>
      </c>
      <c r="D358" s="192" t="s">
        <v>988</v>
      </c>
      <c r="E358" s="247">
        <v>15</v>
      </c>
      <c r="F358" s="248">
        <f t="shared" si="40"/>
        <v>18000</v>
      </c>
      <c r="G358" s="171" t="s">
        <v>941</v>
      </c>
      <c r="H358" s="171" t="s">
        <v>2681</v>
      </c>
      <c r="I358" s="249">
        <v>0</v>
      </c>
      <c r="J358" s="249">
        <v>0</v>
      </c>
      <c r="K358" s="249">
        <v>0</v>
      </c>
      <c r="L358" s="173">
        <v>0</v>
      </c>
      <c r="M358" s="173">
        <f t="shared" si="42"/>
        <v>3.75</v>
      </c>
      <c r="N358" s="173">
        <f t="shared" si="41"/>
        <v>3.75</v>
      </c>
      <c r="O358" s="173">
        <v>5</v>
      </c>
      <c r="P358" s="173">
        <v>5</v>
      </c>
      <c r="Q358" s="177"/>
      <c r="R358" s="177"/>
      <c r="S358" s="177"/>
    </row>
    <row r="359" spans="1:19" x14ac:dyDescent="0.2">
      <c r="A359" s="189" t="s">
        <v>189</v>
      </c>
      <c r="B359" s="251" t="s">
        <v>190</v>
      </c>
      <c r="C359" s="191">
        <v>10000</v>
      </c>
      <c r="D359" s="192" t="s">
        <v>230</v>
      </c>
      <c r="E359" s="247">
        <v>3</v>
      </c>
      <c r="F359" s="248">
        <f t="shared" si="40"/>
        <v>30000</v>
      </c>
      <c r="G359" s="171" t="s">
        <v>941</v>
      </c>
      <c r="H359" s="171" t="s">
        <v>2681</v>
      </c>
      <c r="I359" s="249">
        <v>0</v>
      </c>
      <c r="J359" s="249">
        <v>0</v>
      </c>
      <c r="K359" s="249">
        <v>0</v>
      </c>
      <c r="L359" s="173">
        <v>0</v>
      </c>
      <c r="M359" s="173">
        <f t="shared" si="42"/>
        <v>0.75</v>
      </c>
      <c r="N359" s="173">
        <f t="shared" si="41"/>
        <v>0.75</v>
      </c>
      <c r="O359" s="173">
        <v>5</v>
      </c>
      <c r="P359" s="173">
        <v>5</v>
      </c>
      <c r="Q359" s="177"/>
      <c r="R359" s="177"/>
      <c r="S359" s="177"/>
    </row>
    <row r="360" spans="1:19" x14ac:dyDescent="0.2">
      <c r="A360" s="189" t="s">
        <v>991</v>
      </c>
      <c r="B360" s="251" t="s">
        <v>992</v>
      </c>
      <c r="C360" s="191">
        <v>15000</v>
      </c>
      <c r="D360" s="192" t="s">
        <v>993</v>
      </c>
      <c r="E360" s="247">
        <v>2</v>
      </c>
      <c r="F360" s="248">
        <f t="shared" si="40"/>
        <v>30000</v>
      </c>
      <c r="G360" s="171" t="s">
        <v>941</v>
      </c>
      <c r="H360" s="171" t="s">
        <v>2681</v>
      </c>
      <c r="I360" s="249">
        <v>0</v>
      </c>
      <c r="J360" s="249">
        <v>0</v>
      </c>
      <c r="K360" s="249">
        <v>0</v>
      </c>
      <c r="L360" s="173">
        <v>0</v>
      </c>
      <c r="M360" s="173">
        <f t="shared" si="39"/>
        <v>7500</v>
      </c>
      <c r="N360" s="173">
        <f t="shared" si="32"/>
        <v>7500</v>
      </c>
      <c r="O360" s="174">
        <f t="shared" si="33"/>
        <v>7500</v>
      </c>
      <c r="P360" s="173">
        <f t="shared" si="34"/>
        <v>7500</v>
      </c>
      <c r="Q360" s="177"/>
      <c r="R360" s="177"/>
      <c r="S360" s="177"/>
    </row>
    <row r="361" spans="1:19" x14ac:dyDescent="0.2">
      <c r="A361" s="189" t="s">
        <v>994</v>
      </c>
      <c r="B361" s="251" t="s">
        <v>995</v>
      </c>
      <c r="C361" s="191">
        <v>310</v>
      </c>
      <c r="D361" s="192" t="s">
        <v>965</v>
      </c>
      <c r="E361" s="247">
        <v>10</v>
      </c>
      <c r="F361" s="248">
        <f t="shared" si="40"/>
        <v>3100</v>
      </c>
      <c r="G361" s="171" t="s">
        <v>941</v>
      </c>
      <c r="H361" s="171" t="s">
        <v>2681</v>
      </c>
      <c r="I361" s="249">
        <v>0</v>
      </c>
      <c r="J361" s="249">
        <v>0</v>
      </c>
      <c r="K361" s="249">
        <v>0</v>
      </c>
      <c r="L361" s="173">
        <v>0</v>
      </c>
      <c r="M361" s="173">
        <f t="shared" si="42"/>
        <v>2.5</v>
      </c>
      <c r="N361" s="173">
        <v>2.5</v>
      </c>
      <c r="O361" s="174">
        <v>2.5</v>
      </c>
      <c r="P361" s="173">
        <v>2.5</v>
      </c>
      <c r="Q361" s="177"/>
      <c r="R361" s="177"/>
      <c r="S361" s="177"/>
    </row>
    <row r="362" spans="1:19" x14ac:dyDescent="0.2">
      <c r="A362" s="189" t="s">
        <v>56</v>
      </c>
      <c r="B362" s="251" t="s">
        <v>996</v>
      </c>
      <c r="C362" s="191">
        <v>1000</v>
      </c>
      <c r="D362" s="192" t="s">
        <v>997</v>
      </c>
      <c r="E362" s="247">
        <v>50</v>
      </c>
      <c r="F362" s="248">
        <f t="shared" si="40"/>
        <v>50000</v>
      </c>
      <c r="G362" s="171" t="s">
        <v>941</v>
      </c>
      <c r="H362" s="171" t="s">
        <v>2681</v>
      </c>
      <c r="I362" s="249">
        <v>0</v>
      </c>
      <c r="J362" s="249">
        <v>0</v>
      </c>
      <c r="K362" s="249">
        <v>0</v>
      </c>
      <c r="L362" s="173">
        <v>0</v>
      </c>
      <c r="M362" s="173">
        <f t="shared" si="39"/>
        <v>12500</v>
      </c>
      <c r="N362" s="173">
        <f t="shared" si="32"/>
        <v>12500</v>
      </c>
      <c r="O362" s="174">
        <f t="shared" si="33"/>
        <v>12500</v>
      </c>
      <c r="P362" s="173">
        <f t="shared" si="34"/>
        <v>12500</v>
      </c>
      <c r="Q362" s="177"/>
      <c r="R362" s="177"/>
      <c r="S362" s="177"/>
    </row>
    <row r="363" spans="1:19" x14ac:dyDescent="0.2">
      <c r="A363" s="189" t="s">
        <v>53</v>
      </c>
      <c r="B363" s="251" t="s">
        <v>998</v>
      </c>
      <c r="C363" s="191">
        <v>500</v>
      </c>
      <c r="D363" s="192" t="s">
        <v>283</v>
      </c>
      <c r="E363" s="247">
        <v>20</v>
      </c>
      <c r="F363" s="248">
        <f t="shared" si="40"/>
        <v>10000</v>
      </c>
      <c r="G363" s="171" t="s">
        <v>941</v>
      </c>
      <c r="H363" s="171" t="s">
        <v>2681</v>
      </c>
      <c r="I363" s="249">
        <v>0</v>
      </c>
      <c r="J363" s="249">
        <v>0</v>
      </c>
      <c r="K363" s="249">
        <v>0</v>
      </c>
      <c r="L363" s="173">
        <v>0</v>
      </c>
      <c r="M363" s="173">
        <f t="shared" si="39"/>
        <v>2500</v>
      </c>
      <c r="N363" s="173">
        <f t="shared" si="32"/>
        <v>2500</v>
      </c>
      <c r="O363" s="174">
        <f t="shared" si="33"/>
        <v>2500</v>
      </c>
      <c r="P363" s="173">
        <f t="shared" si="34"/>
        <v>2500</v>
      </c>
      <c r="Q363" s="177"/>
      <c r="R363" s="177"/>
      <c r="S363" s="177"/>
    </row>
    <row r="364" spans="1:19" x14ac:dyDescent="0.2">
      <c r="A364" s="193" t="s">
        <v>218</v>
      </c>
      <c r="B364" s="259"/>
      <c r="C364" s="158"/>
      <c r="D364" s="216"/>
      <c r="E364" s="253"/>
      <c r="F364" s="254">
        <f>SUM(F352:F363)</f>
        <v>165000</v>
      </c>
      <c r="G364" s="255"/>
      <c r="H364" s="216"/>
      <c r="I364" s="249"/>
      <c r="J364" s="249"/>
      <c r="K364" s="249"/>
      <c r="M364" s="173">
        <f t="shared" si="39"/>
        <v>41250</v>
      </c>
      <c r="N364" s="173">
        <f t="shared" si="32"/>
        <v>41250</v>
      </c>
      <c r="O364" s="174">
        <f t="shared" si="33"/>
        <v>41250</v>
      </c>
      <c r="P364" s="173">
        <f t="shared" si="34"/>
        <v>41250</v>
      </c>
      <c r="Q364" s="177"/>
      <c r="R364" s="177"/>
      <c r="S364" s="177"/>
    </row>
    <row r="365" spans="1:19" x14ac:dyDescent="0.2">
      <c r="A365" s="189"/>
      <c r="B365" s="259" t="s">
        <v>999</v>
      </c>
      <c r="C365" s="191"/>
      <c r="D365" s="192"/>
      <c r="E365" s="247"/>
      <c r="F365" s="254">
        <v>0</v>
      </c>
      <c r="G365" s="171"/>
      <c r="H365" s="192"/>
      <c r="I365" s="249"/>
      <c r="J365" s="249"/>
      <c r="K365" s="249"/>
      <c r="M365" s="173">
        <f t="shared" si="39"/>
        <v>0</v>
      </c>
      <c r="N365" s="173">
        <f t="shared" si="32"/>
        <v>0</v>
      </c>
      <c r="O365" s="174">
        <f t="shared" si="33"/>
        <v>0</v>
      </c>
      <c r="P365" s="173">
        <f t="shared" si="34"/>
        <v>0</v>
      </c>
      <c r="Q365" s="177"/>
      <c r="R365" s="177"/>
      <c r="S365" s="177"/>
    </row>
    <row r="366" spans="1:19" x14ac:dyDescent="0.2">
      <c r="A366" s="189" t="s">
        <v>1000</v>
      </c>
      <c r="B366" s="180" t="s">
        <v>1001</v>
      </c>
      <c r="C366" s="191">
        <v>3500</v>
      </c>
      <c r="D366" s="192" t="s">
        <v>231</v>
      </c>
      <c r="E366" s="247">
        <v>2</v>
      </c>
      <c r="F366" s="248">
        <f>AVERAGE(C366*E366)</f>
        <v>7000</v>
      </c>
      <c r="G366" s="171" t="s">
        <v>941</v>
      </c>
      <c r="H366" s="171" t="s">
        <v>2682</v>
      </c>
      <c r="I366" s="249">
        <v>0</v>
      </c>
      <c r="J366" s="249">
        <v>0</v>
      </c>
      <c r="K366" s="249">
        <v>0</v>
      </c>
      <c r="L366" s="173">
        <v>0</v>
      </c>
      <c r="M366" s="173">
        <v>0.5</v>
      </c>
      <c r="N366" s="173">
        <v>0.5</v>
      </c>
      <c r="O366" s="174">
        <v>0.5</v>
      </c>
      <c r="P366" s="173">
        <v>0.5</v>
      </c>
      <c r="Q366" s="177"/>
      <c r="R366" s="177"/>
      <c r="S366" s="177"/>
    </row>
    <row r="367" spans="1:19" x14ac:dyDescent="0.2">
      <c r="A367" s="189" t="s">
        <v>16</v>
      </c>
      <c r="B367" s="180" t="s">
        <v>1002</v>
      </c>
      <c r="C367" s="191">
        <v>1000</v>
      </c>
      <c r="D367" s="192" t="s">
        <v>231</v>
      </c>
      <c r="E367" s="247">
        <v>48</v>
      </c>
      <c r="F367" s="248">
        <f>AVERAGE(C367*E367)</f>
        <v>48000</v>
      </c>
      <c r="G367" s="171" t="s">
        <v>941</v>
      </c>
      <c r="H367" s="171" t="s">
        <v>2682</v>
      </c>
      <c r="I367" s="249">
        <v>0</v>
      </c>
      <c r="J367" s="249">
        <v>0</v>
      </c>
      <c r="K367" s="249">
        <v>0</v>
      </c>
      <c r="L367" s="173">
        <v>0</v>
      </c>
      <c r="M367" s="173">
        <f>E367/4</f>
        <v>12</v>
      </c>
      <c r="N367" s="173">
        <v>12</v>
      </c>
      <c r="O367" s="174">
        <v>12</v>
      </c>
      <c r="P367" s="173">
        <v>12</v>
      </c>
      <c r="Q367" s="177"/>
      <c r="R367" s="177"/>
      <c r="S367" s="177"/>
    </row>
    <row r="368" spans="1:19" x14ac:dyDescent="0.2">
      <c r="A368" s="189"/>
      <c r="B368" s="180"/>
      <c r="C368" s="191"/>
      <c r="D368" s="192"/>
      <c r="E368" s="247"/>
      <c r="F368" s="254">
        <f>SUM(F366:F367)</f>
        <v>55000</v>
      </c>
      <c r="G368" s="171"/>
      <c r="H368" s="192"/>
      <c r="I368" s="249"/>
      <c r="J368" s="249"/>
      <c r="K368" s="249"/>
      <c r="M368" s="173">
        <f t="shared" si="39"/>
        <v>13750</v>
      </c>
      <c r="N368" s="173">
        <f t="shared" si="32"/>
        <v>13750</v>
      </c>
      <c r="O368" s="174">
        <f t="shared" si="33"/>
        <v>13750</v>
      </c>
      <c r="P368" s="173">
        <f t="shared" si="34"/>
        <v>13750</v>
      </c>
      <c r="Q368" s="177"/>
      <c r="R368" s="177"/>
      <c r="S368" s="177"/>
    </row>
    <row r="369" spans="1:19" x14ac:dyDescent="0.2">
      <c r="A369" s="189"/>
      <c r="B369" s="260" t="s">
        <v>1003</v>
      </c>
      <c r="C369" s="261"/>
      <c r="D369" s="206"/>
      <c r="E369" s="262"/>
      <c r="F369" s="254">
        <v>0</v>
      </c>
      <c r="G369" s="263"/>
      <c r="H369" s="206"/>
      <c r="I369" s="249">
        <v>0</v>
      </c>
      <c r="J369" s="249">
        <v>0</v>
      </c>
      <c r="K369" s="249">
        <v>0</v>
      </c>
      <c r="L369" s="173">
        <v>0</v>
      </c>
      <c r="M369" s="173">
        <f t="shared" si="39"/>
        <v>0</v>
      </c>
      <c r="N369" s="173">
        <f t="shared" si="32"/>
        <v>0</v>
      </c>
      <c r="O369" s="174">
        <f t="shared" si="33"/>
        <v>0</v>
      </c>
      <c r="P369" s="173">
        <f t="shared" si="34"/>
        <v>0</v>
      </c>
      <c r="Q369" s="177"/>
      <c r="R369" s="177"/>
      <c r="S369" s="177"/>
    </row>
    <row r="370" spans="1:19" x14ac:dyDescent="0.2">
      <c r="A370" s="189" t="s">
        <v>45</v>
      </c>
      <c r="B370" s="264" t="s">
        <v>1004</v>
      </c>
      <c r="C370" s="191">
        <v>200</v>
      </c>
      <c r="D370" s="192" t="s">
        <v>962</v>
      </c>
      <c r="E370" s="247">
        <v>715</v>
      </c>
      <c r="F370" s="254">
        <f>AVERAGE(C370*E370)</f>
        <v>143000</v>
      </c>
      <c r="G370" s="171" t="s">
        <v>941</v>
      </c>
      <c r="H370" s="171" t="s">
        <v>2683</v>
      </c>
      <c r="I370" s="249">
        <v>0</v>
      </c>
      <c r="J370" s="249">
        <v>0</v>
      </c>
      <c r="K370" s="249">
        <v>0</v>
      </c>
      <c r="L370" s="173">
        <v>0</v>
      </c>
      <c r="M370" s="173">
        <f t="shared" si="39"/>
        <v>35750</v>
      </c>
      <c r="N370" s="173">
        <f t="shared" si="32"/>
        <v>35750</v>
      </c>
      <c r="O370" s="174">
        <f t="shared" si="33"/>
        <v>35750</v>
      </c>
      <c r="P370" s="173">
        <f t="shared" si="34"/>
        <v>35750</v>
      </c>
      <c r="Q370" s="177"/>
      <c r="R370" s="177"/>
      <c r="S370" s="177"/>
    </row>
    <row r="371" spans="1:19" x14ac:dyDescent="0.2">
      <c r="A371" s="189"/>
      <c r="B371" s="264"/>
      <c r="C371" s="191"/>
      <c r="D371" s="192"/>
      <c r="E371" s="247"/>
      <c r="F371" s="254"/>
      <c r="G371" s="171"/>
      <c r="H371" s="192"/>
      <c r="I371" s="249"/>
      <c r="J371" s="249"/>
      <c r="K371" s="249"/>
      <c r="M371" s="173">
        <f t="shared" si="39"/>
        <v>0</v>
      </c>
      <c r="N371" s="173">
        <f t="shared" si="32"/>
        <v>0</v>
      </c>
      <c r="O371" s="174">
        <f t="shared" si="33"/>
        <v>0</v>
      </c>
      <c r="P371" s="173">
        <f t="shared" si="34"/>
        <v>0</v>
      </c>
      <c r="Q371" s="177"/>
      <c r="R371" s="177"/>
      <c r="S371" s="177"/>
    </row>
    <row r="372" spans="1:19" x14ac:dyDescent="0.2">
      <c r="A372" s="189"/>
      <c r="B372" s="265" t="s">
        <v>1005</v>
      </c>
      <c r="C372" s="191"/>
      <c r="D372" s="192"/>
      <c r="E372" s="247"/>
      <c r="F372" s="254">
        <v>0</v>
      </c>
      <c r="G372" s="171"/>
      <c r="H372" s="192"/>
      <c r="I372" s="249"/>
      <c r="J372" s="249"/>
      <c r="K372" s="249"/>
      <c r="M372" s="173">
        <f t="shared" si="39"/>
        <v>0</v>
      </c>
      <c r="N372" s="173">
        <f t="shared" si="32"/>
        <v>0</v>
      </c>
      <c r="O372" s="174">
        <f t="shared" si="33"/>
        <v>0</v>
      </c>
      <c r="P372" s="173">
        <f t="shared" si="34"/>
        <v>0</v>
      </c>
      <c r="Q372" s="177"/>
      <c r="R372" s="177"/>
      <c r="S372" s="177"/>
    </row>
    <row r="373" spans="1:19" x14ac:dyDescent="0.2">
      <c r="A373" s="189"/>
      <c r="B373" s="264" t="s">
        <v>1006</v>
      </c>
      <c r="C373" s="191">
        <v>10000</v>
      </c>
      <c r="D373" s="192" t="s">
        <v>997</v>
      </c>
      <c r="E373" s="247">
        <v>32</v>
      </c>
      <c r="F373" s="248">
        <f>AVERAGE(C373*E373)</f>
        <v>320000</v>
      </c>
      <c r="G373" s="171"/>
      <c r="H373" s="171" t="s">
        <v>2684</v>
      </c>
      <c r="I373" s="249">
        <v>0</v>
      </c>
      <c r="J373" s="249">
        <v>0</v>
      </c>
      <c r="K373" s="249">
        <v>0</v>
      </c>
      <c r="L373" s="173">
        <v>0</v>
      </c>
      <c r="M373" s="173">
        <f t="shared" si="39"/>
        <v>80000</v>
      </c>
      <c r="N373" s="173">
        <f t="shared" si="32"/>
        <v>80000</v>
      </c>
      <c r="O373" s="174">
        <f t="shared" si="33"/>
        <v>80000</v>
      </c>
      <c r="P373" s="173">
        <f t="shared" si="34"/>
        <v>80000</v>
      </c>
      <c r="Q373" s="177"/>
      <c r="R373" s="177"/>
      <c r="S373" s="177"/>
    </row>
    <row r="374" spans="1:19" x14ac:dyDescent="0.2">
      <c r="A374" s="189" t="s">
        <v>56</v>
      </c>
      <c r="B374" s="264" t="s">
        <v>1007</v>
      </c>
      <c r="C374" s="191">
        <v>1250</v>
      </c>
      <c r="D374" s="192" t="s">
        <v>997</v>
      </c>
      <c r="E374" s="247">
        <v>69</v>
      </c>
      <c r="F374" s="248">
        <f>AVERAGE(C374*E374)</f>
        <v>86250</v>
      </c>
      <c r="G374" s="171"/>
      <c r="H374" s="171" t="s">
        <v>2684</v>
      </c>
      <c r="I374" s="249">
        <v>0</v>
      </c>
      <c r="J374" s="249">
        <v>0</v>
      </c>
      <c r="K374" s="249">
        <v>0</v>
      </c>
      <c r="L374" s="173">
        <v>0</v>
      </c>
      <c r="M374" s="173">
        <f t="shared" si="39"/>
        <v>21562.5</v>
      </c>
      <c r="N374" s="173">
        <f t="shared" si="32"/>
        <v>21562.5</v>
      </c>
      <c r="O374" s="174">
        <f t="shared" si="33"/>
        <v>21562.5</v>
      </c>
      <c r="P374" s="173">
        <f t="shared" si="34"/>
        <v>21562.5</v>
      </c>
      <c r="Q374" s="177"/>
      <c r="R374" s="177"/>
      <c r="S374" s="177"/>
    </row>
    <row r="375" spans="1:19" x14ac:dyDescent="0.2">
      <c r="A375" s="189" t="s">
        <v>1008</v>
      </c>
      <c r="B375" s="264" t="s">
        <v>1009</v>
      </c>
      <c r="C375" s="191">
        <v>2000</v>
      </c>
      <c r="D375" s="192" t="s">
        <v>997</v>
      </c>
      <c r="E375" s="247">
        <v>50</v>
      </c>
      <c r="F375" s="248">
        <f>AVERAGE(C375*E375)</f>
        <v>100000</v>
      </c>
      <c r="G375" s="171"/>
      <c r="H375" s="171" t="s">
        <v>2684</v>
      </c>
      <c r="I375" s="249">
        <v>0</v>
      </c>
      <c r="J375" s="249">
        <v>0</v>
      </c>
      <c r="K375" s="249">
        <v>0</v>
      </c>
      <c r="L375" s="173">
        <v>0</v>
      </c>
      <c r="M375" s="173">
        <f t="shared" si="39"/>
        <v>25000</v>
      </c>
      <c r="N375" s="173">
        <f t="shared" si="32"/>
        <v>25000</v>
      </c>
      <c r="O375" s="174">
        <f t="shared" si="33"/>
        <v>25000</v>
      </c>
      <c r="P375" s="173">
        <f t="shared" si="34"/>
        <v>25000</v>
      </c>
      <c r="Q375" s="177"/>
      <c r="R375" s="177"/>
      <c r="S375" s="177"/>
    </row>
    <row r="376" spans="1:19" x14ac:dyDescent="0.2">
      <c r="A376" s="189" t="s">
        <v>243</v>
      </c>
      <c r="B376" s="264" t="s">
        <v>1010</v>
      </c>
      <c r="C376" s="191">
        <v>2000</v>
      </c>
      <c r="D376" s="192" t="s">
        <v>997</v>
      </c>
      <c r="E376" s="247">
        <v>70</v>
      </c>
      <c r="F376" s="248">
        <f>AVERAGE(C376*E376)</f>
        <v>140000</v>
      </c>
      <c r="G376" s="171"/>
      <c r="H376" s="171" t="s">
        <v>2684</v>
      </c>
      <c r="I376" s="249">
        <v>0</v>
      </c>
      <c r="J376" s="249">
        <v>0</v>
      </c>
      <c r="K376" s="249">
        <v>0</v>
      </c>
      <c r="L376" s="173">
        <v>0</v>
      </c>
      <c r="M376" s="173">
        <f t="shared" si="39"/>
        <v>35000</v>
      </c>
      <c r="N376" s="173">
        <f t="shared" si="32"/>
        <v>35000</v>
      </c>
      <c r="O376" s="174">
        <f t="shared" si="33"/>
        <v>35000</v>
      </c>
      <c r="P376" s="173">
        <f t="shared" si="34"/>
        <v>35000</v>
      </c>
      <c r="Q376" s="177"/>
      <c r="R376" s="177"/>
      <c r="S376" s="177"/>
    </row>
    <row r="377" spans="1:19" x14ac:dyDescent="0.2">
      <c r="A377" s="189"/>
      <c r="B377" s="265" t="s">
        <v>218</v>
      </c>
      <c r="C377" s="191"/>
      <c r="D377" s="192"/>
      <c r="E377" s="247"/>
      <c r="F377" s="254">
        <f>SUM(F373:F376)</f>
        <v>646250</v>
      </c>
      <c r="G377" s="171"/>
      <c r="H377" s="192"/>
      <c r="I377" s="249"/>
      <c r="J377" s="249"/>
      <c r="K377" s="249"/>
      <c r="M377" s="173">
        <f t="shared" ref="M377:M440" si="43">AVERAGE(F377/4)</f>
        <v>161562.5</v>
      </c>
      <c r="N377" s="173">
        <f t="shared" ref="N377:N440" si="44">AVERAGE(F377/4)</f>
        <v>161562.5</v>
      </c>
      <c r="O377" s="174">
        <f t="shared" ref="O377:O440" si="45">AVERAGE(F377/4)</f>
        <v>161562.5</v>
      </c>
      <c r="P377" s="173">
        <f t="shared" ref="P377:P440" si="46">AVERAGE(F377/4)</f>
        <v>161562.5</v>
      </c>
      <c r="Q377" s="177"/>
      <c r="R377" s="177"/>
      <c r="S377" s="177"/>
    </row>
    <row r="378" spans="1:19" x14ac:dyDescent="0.2">
      <c r="A378" s="189"/>
      <c r="B378" s="264"/>
      <c r="C378" s="191"/>
      <c r="D378" s="192"/>
      <c r="E378" s="247"/>
      <c r="F378" s="254"/>
      <c r="G378" s="171"/>
      <c r="H378" s="192"/>
      <c r="I378" s="249"/>
      <c r="J378" s="249"/>
      <c r="K378" s="249"/>
      <c r="M378" s="173">
        <f t="shared" si="43"/>
        <v>0</v>
      </c>
      <c r="N378" s="173">
        <f t="shared" si="44"/>
        <v>0</v>
      </c>
      <c r="O378" s="174">
        <f t="shared" si="45"/>
        <v>0</v>
      </c>
      <c r="P378" s="173">
        <f t="shared" si="46"/>
        <v>0</v>
      </c>
      <c r="Q378" s="177"/>
      <c r="R378" s="177"/>
      <c r="S378" s="177"/>
    </row>
    <row r="379" spans="1:19" x14ac:dyDescent="0.2">
      <c r="A379" s="189"/>
      <c r="B379" s="265" t="s">
        <v>1011</v>
      </c>
      <c r="C379" s="191"/>
      <c r="D379" s="192"/>
      <c r="E379" s="247"/>
      <c r="F379" s="254"/>
      <c r="G379" s="171"/>
      <c r="H379" s="192"/>
      <c r="I379" s="249"/>
      <c r="J379" s="249"/>
      <c r="K379" s="249"/>
      <c r="M379" s="173">
        <f t="shared" si="43"/>
        <v>0</v>
      </c>
      <c r="N379" s="173">
        <f t="shared" si="44"/>
        <v>0</v>
      </c>
      <c r="O379" s="174">
        <f t="shared" si="45"/>
        <v>0</v>
      </c>
      <c r="P379" s="173">
        <f t="shared" si="46"/>
        <v>0</v>
      </c>
      <c r="Q379" s="177"/>
      <c r="R379" s="177"/>
      <c r="S379" s="177"/>
    </row>
    <row r="380" spans="1:19" x14ac:dyDescent="0.2">
      <c r="A380" s="189"/>
      <c r="B380" s="264" t="s">
        <v>1006</v>
      </c>
      <c r="C380" s="191"/>
      <c r="D380" s="192"/>
      <c r="E380" s="247"/>
      <c r="F380" s="254"/>
      <c r="G380" s="171"/>
      <c r="H380" s="171" t="s">
        <v>2685</v>
      </c>
      <c r="I380" s="249">
        <v>0</v>
      </c>
      <c r="J380" s="249">
        <v>0</v>
      </c>
      <c r="K380" s="249">
        <v>0</v>
      </c>
      <c r="L380" s="173">
        <v>0</v>
      </c>
      <c r="M380" s="173">
        <f t="shared" si="43"/>
        <v>0</v>
      </c>
      <c r="N380" s="173">
        <f t="shared" si="44"/>
        <v>0</v>
      </c>
      <c r="O380" s="174">
        <f t="shared" si="45"/>
        <v>0</v>
      </c>
      <c r="P380" s="173">
        <f t="shared" si="46"/>
        <v>0</v>
      </c>
      <c r="Q380" s="177"/>
      <c r="R380" s="177"/>
      <c r="S380" s="177"/>
    </row>
    <row r="381" spans="1:19" x14ac:dyDescent="0.2">
      <c r="A381" s="189"/>
      <c r="B381" s="264" t="s">
        <v>1012</v>
      </c>
      <c r="C381" s="191"/>
      <c r="D381" s="192"/>
      <c r="E381" s="247"/>
      <c r="F381" s="254"/>
      <c r="G381" s="171"/>
      <c r="H381" s="177"/>
      <c r="I381" s="249">
        <v>0</v>
      </c>
      <c r="J381" s="249">
        <v>0</v>
      </c>
      <c r="K381" s="249">
        <v>0</v>
      </c>
      <c r="L381" s="173">
        <v>0</v>
      </c>
      <c r="M381" s="173">
        <f t="shared" si="43"/>
        <v>0</v>
      </c>
      <c r="N381" s="173">
        <f t="shared" si="44"/>
        <v>0</v>
      </c>
      <c r="O381" s="174">
        <f t="shared" si="45"/>
        <v>0</v>
      </c>
      <c r="P381" s="173">
        <f t="shared" si="46"/>
        <v>0</v>
      </c>
      <c r="Q381" s="177"/>
      <c r="R381" s="177"/>
      <c r="S381" s="177"/>
    </row>
    <row r="382" spans="1:19" x14ac:dyDescent="0.2">
      <c r="A382" s="189"/>
      <c r="B382" s="264"/>
      <c r="C382" s="191"/>
      <c r="D382" s="192"/>
      <c r="E382" s="247"/>
      <c r="F382" s="254">
        <v>3960000</v>
      </c>
      <c r="G382" s="171"/>
      <c r="H382" s="192"/>
      <c r="I382" s="249"/>
      <c r="J382" s="249"/>
      <c r="K382" s="249"/>
      <c r="M382" s="173">
        <f t="shared" si="43"/>
        <v>990000</v>
      </c>
      <c r="N382" s="173">
        <f t="shared" si="44"/>
        <v>990000</v>
      </c>
      <c r="O382" s="174">
        <f t="shared" si="45"/>
        <v>990000</v>
      </c>
      <c r="P382" s="173">
        <f t="shared" si="46"/>
        <v>990000</v>
      </c>
      <c r="Q382" s="177"/>
      <c r="R382" s="177"/>
      <c r="S382" s="177"/>
    </row>
    <row r="383" spans="1:19" x14ac:dyDescent="0.2">
      <c r="A383" s="189"/>
      <c r="B383" s="264"/>
      <c r="C383" s="191"/>
      <c r="D383" s="192"/>
      <c r="E383" s="247"/>
      <c r="F383" s="254"/>
      <c r="G383" s="171"/>
      <c r="H383" s="192"/>
      <c r="I383" s="249"/>
      <c r="J383" s="249"/>
      <c r="K383" s="249"/>
      <c r="M383" s="173">
        <f t="shared" si="43"/>
        <v>0</v>
      </c>
      <c r="N383" s="173">
        <f t="shared" si="44"/>
        <v>0</v>
      </c>
      <c r="O383" s="174">
        <f t="shared" si="45"/>
        <v>0</v>
      </c>
      <c r="P383" s="173">
        <f t="shared" si="46"/>
        <v>0</v>
      </c>
      <c r="Q383" s="177"/>
      <c r="R383" s="177"/>
      <c r="S383" s="177"/>
    </row>
    <row r="384" spans="1:19" x14ac:dyDescent="0.2">
      <c r="A384" s="189"/>
      <c r="B384" s="265" t="s">
        <v>1013</v>
      </c>
      <c r="C384" s="191"/>
      <c r="D384" s="192"/>
      <c r="E384" s="247"/>
      <c r="F384" s="254"/>
      <c r="G384" s="171"/>
      <c r="H384" s="192"/>
      <c r="I384" s="249"/>
      <c r="J384" s="249"/>
      <c r="K384" s="249"/>
      <c r="M384" s="173">
        <f t="shared" si="43"/>
        <v>0</v>
      </c>
      <c r="N384" s="173">
        <f t="shared" si="44"/>
        <v>0</v>
      </c>
      <c r="O384" s="174">
        <f t="shared" si="45"/>
        <v>0</v>
      </c>
      <c r="P384" s="173">
        <f t="shared" si="46"/>
        <v>0</v>
      </c>
      <c r="Q384" s="177"/>
      <c r="R384" s="177"/>
      <c r="S384" s="177"/>
    </row>
    <row r="385" spans="1:19" x14ac:dyDescent="0.2">
      <c r="A385" s="189" t="s">
        <v>1014</v>
      </c>
      <c r="B385" s="264" t="s">
        <v>1015</v>
      </c>
      <c r="C385" s="191">
        <v>9000</v>
      </c>
      <c r="D385" s="192" t="s">
        <v>231</v>
      </c>
      <c r="E385" s="247">
        <v>50</v>
      </c>
      <c r="F385" s="248">
        <f>AVERAGE(C385*E385)</f>
        <v>450000</v>
      </c>
      <c r="G385" s="171" t="s">
        <v>2519</v>
      </c>
      <c r="H385" s="171" t="s">
        <v>2686</v>
      </c>
      <c r="I385" s="249">
        <v>0</v>
      </c>
      <c r="J385" s="249">
        <v>0</v>
      </c>
      <c r="K385" s="249">
        <v>0</v>
      </c>
      <c r="L385" s="173">
        <v>0</v>
      </c>
      <c r="M385" s="173">
        <f t="shared" si="43"/>
        <v>112500</v>
      </c>
      <c r="N385" s="173">
        <f t="shared" si="44"/>
        <v>112500</v>
      </c>
      <c r="O385" s="174">
        <f t="shared" si="45"/>
        <v>112500</v>
      </c>
      <c r="P385" s="173">
        <f t="shared" si="46"/>
        <v>112500</v>
      </c>
      <c r="Q385" s="177"/>
      <c r="R385" s="177"/>
      <c r="S385" s="177"/>
    </row>
    <row r="386" spans="1:19" x14ac:dyDescent="0.2">
      <c r="A386" s="189"/>
      <c r="B386" s="264" t="s">
        <v>1016</v>
      </c>
      <c r="C386" s="191">
        <v>3500</v>
      </c>
      <c r="D386" s="192" t="s">
        <v>231</v>
      </c>
      <c r="E386" s="247">
        <v>20</v>
      </c>
      <c r="F386" s="248">
        <f>AVERAGE(C386*E386)</f>
        <v>70000</v>
      </c>
      <c r="G386" s="171" t="s">
        <v>2519</v>
      </c>
      <c r="H386" s="171" t="s">
        <v>2686</v>
      </c>
      <c r="I386" s="249">
        <v>0</v>
      </c>
      <c r="J386" s="249">
        <v>0</v>
      </c>
      <c r="K386" s="249">
        <v>0</v>
      </c>
      <c r="L386" s="173">
        <v>0</v>
      </c>
      <c r="M386" s="173">
        <f t="shared" si="43"/>
        <v>17500</v>
      </c>
      <c r="N386" s="173">
        <f t="shared" si="44"/>
        <v>17500</v>
      </c>
      <c r="O386" s="174">
        <f t="shared" si="45"/>
        <v>17500</v>
      </c>
      <c r="P386" s="173">
        <f t="shared" si="46"/>
        <v>17500</v>
      </c>
      <c r="Q386" s="177"/>
      <c r="R386" s="177"/>
      <c r="S386" s="177"/>
    </row>
    <row r="387" spans="1:19" x14ac:dyDescent="0.2">
      <c r="A387" s="189" t="s">
        <v>1017</v>
      </c>
      <c r="B387" s="264" t="s">
        <v>251</v>
      </c>
      <c r="C387" s="191">
        <v>1500</v>
      </c>
      <c r="D387" s="192" t="s">
        <v>231</v>
      </c>
      <c r="E387" s="247">
        <v>20</v>
      </c>
      <c r="F387" s="248">
        <f>AVERAGE(C387*E387)</f>
        <v>30000</v>
      </c>
      <c r="G387" s="171" t="s">
        <v>2519</v>
      </c>
      <c r="H387" s="171" t="s">
        <v>2686</v>
      </c>
      <c r="I387" s="249">
        <v>0</v>
      </c>
      <c r="J387" s="249">
        <v>0</v>
      </c>
      <c r="K387" s="249">
        <v>0</v>
      </c>
      <c r="L387" s="173">
        <v>0</v>
      </c>
      <c r="M387" s="173">
        <f t="shared" si="43"/>
        <v>7500</v>
      </c>
      <c r="N387" s="173">
        <f t="shared" si="44"/>
        <v>7500</v>
      </c>
      <c r="O387" s="174">
        <f t="shared" si="45"/>
        <v>7500</v>
      </c>
      <c r="P387" s="173">
        <f t="shared" si="46"/>
        <v>7500</v>
      </c>
      <c r="Q387" s="177"/>
      <c r="R387" s="177"/>
      <c r="S387" s="177"/>
    </row>
    <row r="388" spans="1:19" x14ac:dyDescent="0.2">
      <c r="A388" s="189"/>
      <c r="B388" s="265" t="s">
        <v>218</v>
      </c>
      <c r="C388" s="191"/>
      <c r="D388" s="192"/>
      <c r="E388" s="247"/>
      <c r="F388" s="254">
        <f>SUM(F385:F387)</f>
        <v>550000</v>
      </c>
      <c r="G388" s="171"/>
      <c r="H388" s="192"/>
      <c r="I388" s="249"/>
      <c r="J388" s="249"/>
      <c r="K388" s="249"/>
      <c r="M388" s="173">
        <f t="shared" si="43"/>
        <v>137500</v>
      </c>
      <c r="N388" s="173">
        <f t="shared" si="44"/>
        <v>137500</v>
      </c>
      <c r="O388" s="174">
        <f t="shared" si="45"/>
        <v>137500</v>
      </c>
      <c r="P388" s="173">
        <f t="shared" si="46"/>
        <v>137500</v>
      </c>
      <c r="Q388" s="177"/>
      <c r="R388" s="177"/>
      <c r="S388" s="177"/>
    </row>
    <row r="389" spans="1:19" x14ac:dyDescent="0.2">
      <c r="A389" s="189"/>
      <c r="B389" s="264"/>
      <c r="C389" s="191"/>
      <c r="D389" s="192"/>
      <c r="E389" s="247"/>
      <c r="F389" s="248"/>
      <c r="G389" s="171"/>
      <c r="H389" s="192"/>
      <c r="I389" s="249"/>
      <c r="J389" s="249"/>
      <c r="K389" s="249"/>
      <c r="M389" s="173">
        <f t="shared" si="43"/>
        <v>0</v>
      </c>
      <c r="N389" s="173">
        <f t="shared" si="44"/>
        <v>0</v>
      </c>
      <c r="O389" s="174">
        <f t="shared" si="45"/>
        <v>0</v>
      </c>
      <c r="P389" s="173">
        <f t="shared" si="46"/>
        <v>0</v>
      </c>
      <c r="Q389" s="177"/>
      <c r="R389" s="177"/>
      <c r="S389" s="177"/>
    </row>
    <row r="390" spans="1:19" x14ac:dyDescent="0.2">
      <c r="A390" s="189"/>
      <c r="B390" s="265" t="s">
        <v>1018</v>
      </c>
      <c r="C390" s="191"/>
      <c r="D390" s="192"/>
      <c r="E390" s="247"/>
      <c r="F390" s="248">
        <v>0</v>
      </c>
      <c r="G390" s="171"/>
      <c r="H390" s="192"/>
      <c r="I390" s="249"/>
      <c r="J390" s="249"/>
      <c r="K390" s="249"/>
      <c r="M390" s="173">
        <f t="shared" si="43"/>
        <v>0</v>
      </c>
      <c r="N390" s="173">
        <f t="shared" si="44"/>
        <v>0</v>
      </c>
      <c r="O390" s="174">
        <f t="shared" si="45"/>
        <v>0</v>
      </c>
      <c r="P390" s="173">
        <f t="shared" si="46"/>
        <v>0</v>
      </c>
      <c r="Q390" s="177"/>
      <c r="R390" s="177"/>
      <c r="S390" s="177"/>
    </row>
    <row r="391" spans="1:19" x14ac:dyDescent="0.2">
      <c r="A391" s="189"/>
      <c r="B391" s="266" t="s">
        <v>1019</v>
      </c>
      <c r="C391" s="267"/>
      <c r="D391" s="268"/>
      <c r="E391" s="269"/>
      <c r="F391" s="248">
        <v>0</v>
      </c>
      <c r="G391" s="270"/>
      <c r="H391" s="268"/>
      <c r="I391" s="249"/>
      <c r="J391" s="249"/>
      <c r="K391" s="249"/>
      <c r="M391" s="173">
        <f t="shared" si="43"/>
        <v>0</v>
      </c>
      <c r="N391" s="173">
        <f t="shared" si="44"/>
        <v>0</v>
      </c>
      <c r="O391" s="174">
        <f t="shared" si="45"/>
        <v>0</v>
      </c>
      <c r="P391" s="173">
        <f t="shared" si="46"/>
        <v>0</v>
      </c>
      <c r="Q391" s="177"/>
      <c r="R391" s="177"/>
      <c r="S391" s="177"/>
    </row>
    <row r="392" spans="1:19" x14ac:dyDescent="0.2">
      <c r="A392" s="189" t="s">
        <v>1020</v>
      </c>
      <c r="B392" s="264" t="s">
        <v>1021</v>
      </c>
      <c r="C392" s="191">
        <v>5000</v>
      </c>
      <c r="D392" s="192" t="s">
        <v>276</v>
      </c>
      <c r="E392" s="247">
        <v>25</v>
      </c>
      <c r="F392" s="248">
        <f>AVERAGE(C392*E392)</f>
        <v>125000</v>
      </c>
      <c r="G392" s="171" t="s">
        <v>2519</v>
      </c>
      <c r="H392" s="171" t="s">
        <v>2687</v>
      </c>
      <c r="I392" s="249">
        <v>0</v>
      </c>
      <c r="J392" s="249">
        <v>0</v>
      </c>
      <c r="K392" s="249">
        <v>0</v>
      </c>
      <c r="L392" s="173">
        <v>0</v>
      </c>
      <c r="M392" s="173">
        <f>E392/4</f>
        <v>6.25</v>
      </c>
      <c r="N392" s="173">
        <f>E392/4</f>
        <v>6.25</v>
      </c>
      <c r="O392" s="174">
        <f t="shared" si="45"/>
        <v>31250</v>
      </c>
      <c r="P392" s="173">
        <f t="shared" si="46"/>
        <v>31250</v>
      </c>
      <c r="Q392" s="177"/>
      <c r="R392" s="177"/>
      <c r="S392" s="177"/>
    </row>
    <row r="393" spans="1:19" x14ac:dyDescent="0.2">
      <c r="A393" s="189" t="s">
        <v>189</v>
      </c>
      <c r="B393" s="264" t="s">
        <v>1022</v>
      </c>
      <c r="C393" s="191">
        <v>25000</v>
      </c>
      <c r="D393" s="192" t="s">
        <v>276</v>
      </c>
      <c r="E393" s="247">
        <v>5</v>
      </c>
      <c r="F393" s="248">
        <f t="shared" ref="F393:F405" si="47">AVERAGE(C393*E393)</f>
        <v>125000</v>
      </c>
      <c r="G393" s="171" t="s">
        <v>2519</v>
      </c>
      <c r="H393" s="171" t="s">
        <v>2687</v>
      </c>
      <c r="I393" s="249">
        <v>0</v>
      </c>
      <c r="J393" s="249">
        <v>0</v>
      </c>
      <c r="K393" s="249">
        <v>0</v>
      </c>
      <c r="L393" s="173">
        <v>0</v>
      </c>
      <c r="M393" s="173">
        <f t="shared" ref="M393:M397" si="48">E393/4</f>
        <v>1.25</v>
      </c>
      <c r="N393" s="173">
        <f t="shared" ref="N393:N397" si="49">E393/4</f>
        <v>1.25</v>
      </c>
      <c r="O393" s="174">
        <f>E393/4</f>
        <v>1.25</v>
      </c>
      <c r="P393" s="173">
        <f>E393/4</f>
        <v>1.25</v>
      </c>
      <c r="Q393" s="177"/>
      <c r="R393" s="177"/>
      <c r="S393" s="177"/>
    </row>
    <row r="394" spans="1:19" x14ac:dyDescent="0.2">
      <c r="A394" s="189"/>
      <c r="B394" s="264" t="s">
        <v>1023</v>
      </c>
      <c r="C394" s="191">
        <v>30000</v>
      </c>
      <c r="D394" s="192" t="s">
        <v>276</v>
      </c>
      <c r="E394" s="247">
        <v>5</v>
      </c>
      <c r="F394" s="248">
        <f t="shared" si="47"/>
        <v>150000</v>
      </c>
      <c r="G394" s="171" t="s">
        <v>2519</v>
      </c>
      <c r="H394" s="171" t="s">
        <v>2687</v>
      </c>
      <c r="I394" s="249">
        <v>0</v>
      </c>
      <c r="J394" s="249">
        <v>0</v>
      </c>
      <c r="K394" s="249">
        <v>0</v>
      </c>
      <c r="L394" s="173">
        <v>0</v>
      </c>
      <c r="M394" s="173">
        <f t="shared" si="48"/>
        <v>1.25</v>
      </c>
      <c r="N394" s="173">
        <f t="shared" si="49"/>
        <v>1.25</v>
      </c>
      <c r="O394" s="174">
        <f t="shared" ref="O394:O397" si="50">E394/4</f>
        <v>1.25</v>
      </c>
      <c r="P394" s="173">
        <f t="shared" ref="P394:P397" si="51">E394/4</f>
        <v>1.25</v>
      </c>
      <c r="Q394" s="177"/>
      <c r="R394" s="177"/>
      <c r="S394" s="177"/>
    </row>
    <row r="395" spans="1:19" x14ac:dyDescent="0.2">
      <c r="A395" s="189" t="s">
        <v>989</v>
      </c>
      <c r="B395" s="264" t="s">
        <v>1024</v>
      </c>
      <c r="C395" s="191">
        <v>500</v>
      </c>
      <c r="D395" s="192" t="s">
        <v>239</v>
      </c>
      <c r="E395" s="247">
        <v>50</v>
      </c>
      <c r="F395" s="248">
        <f t="shared" si="47"/>
        <v>25000</v>
      </c>
      <c r="G395" s="171" t="s">
        <v>2519</v>
      </c>
      <c r="H395" s="171" t="s">
        <v>2687</v>
      </c>
      <c r="I395" s="249">
        <v>0</v>
      </c>
      <c r="J395" s="249">
        <v>0</v>
      </c>
      <c r="K395" s="249">
        <v>0</v>
      </c>
      <c r="L395" s="173">
        <v>0</v>
      </c>
      <c r="M395" s="173">
        <f t="shared" si="48"/>
        <v>12.5</v>
      </c>
      <c r="N395" s="173">
        <f t="shared" si="49"/>
        <v>12.5</v>
      </c>
      <c r="O395" s="174">
        <f t="shared" si="50"/>
        <v>12.5</v>
      </c>
      <c r="P395" s="173">
        <f t="shared" si="51"/>
        <v>12.5</v>
      </c>
      <c r="Q395" s="177"/>
      <c r="R395" s="177"/>
      <c r="S395" s="177"/>
    </row>
    <row r="396" spans="1:19" x14ac:dyDescent="0.2">
      <c r="A396" s="189" t="s">
        <v>994</v>
      </c>
      <c r="B396" s="264" t="s">
        <v>1025</v>
      </c>
      <c r="C396" s="191">
        <v>350</v>
      </c>
      <c r="D396" s="192" t="s">
        <v>1026</v>
      </c>
      <c r="E396" s="247">
        <v>10</v>
      </c>
      <c r="F396" s="248">
        <f t="shared" si="47"/>
        <v>3500</v>
      </c>
      <c r="G396" s="171" t="s">
        <v>2519</v>
      </c>
      <c r="H396" s="171" t="s">
        <v>2687</v>
      </c>
      <c r="I396" s="249">
        <v>0</v>
      </c>
      <c r="J396" s="249">
        <v>0</v>
      </c>
      <c r="K396" s="249">
        <v>0</v>
      </c>
      <c r="L396" s="173">
        <v>0</v>
      </c>
      <c r="M396" s="173">
        <f t="shared" si="48"/>
        <v>2.5</v>
      </c>
      <c r="N396" s="173">
        <f t="shared" si="49"/>
        <v>2.5</v>
      </c>
      <c r="O396" s="174">
        <f t="shared" si="50"/>
        <v>2.5</v>
      </c>
      <c r="P396" s="173">
        <f t="shared" si="51"/>
        <v>2.5</v>
      </c>
      <c r="Q396" s="177"/>
      <c r="R396" s="177"/>
      <c r="S396" s="177"/>
    </row>
    <row r="397" spans="1:19" x14ac:dyDescent="0.2">
      <c r="A397" s="189" t="s">
        <v>193</v>
      </c>
      <c r="B397" s="264" t="s">
        <v>1027</v>
      </c>
      <c r="C397" s="191">
        <v>500</v>
      </c>
      <c r="D397" s="192" t="s">
        <v>1028</v>
      </c>
      <c r="E397" s="247">
        <v>50</v>
      </c>
      <c r="F397" s="248">
        <f t="shared" si="47"/>
        <v>25000</v>
      </c>
      <c r="G397" s="171" t="s">
        <v>2519</v>
      </c>
      <c r="H397" s="171" t="s">
        <v>2687</v>
      </c>
      <c r="I397" s="249">
        <v>0</v>
      </c>
      <c r="J397" s="249">
        <v>0</v>
      </c>
      <c r="K397" s="249">
        <v>0</v>
      </c>
      <c r="L397" s="173">
        <v>0</v>
      </c>
      <c r="M397" s="173">
        <f t="shared" si="48"/>
        <v>12.5</v>
      </c>
      <c r="N397" s="173">
        <f t="shared" si="49"/>
        <v>12.5</v>
      </c>
      <c r="O397" s="174">
        <f t="shared" si="50"/>
        <v>12.5</v>
      </c>
      <c r="P397" s="173">
        <f t="shared" si="51"/>
        <v>12.5</v>
      </c>
      <c r="Q397" s="177"/>
      <c r="R397" s="177"/>
      <c r="S397" s="177"/>
    </row>
    <row r="398" spans="1:19" x14ac:dyDescent="0.2">
      <c r="A398" s="189" t="s">
        <v>58</v>
      </c>
      <c r="B398" s="264" t="s">
        <v>1029</v>
      </c>
      <c r="C398" s="191">
        <v>1000</v>
      </c>
      <c r="D398" s="192" t="s">
        <v>276</v>
      </c>
      <c r="E398" s="247">
        <v>70</v>
      </c>
      <c r="F398" s="248">
        <f t="shared" si="47"/>
        <v>70000</v>
      </c>
      <c r="G398" s="171" t="s">
        <v>2519</v>
      </c>
      <c r="H398" s="171" t="s">
        <v>2687</v>
      </c>
      <c r="I398" s="249">
        <v>0</v>
      </c>
      <c r="J398" s="249">
        <v>0</v>
      </c>
      <c r="K398" s="249">
        <v>0</v>
      </c>
      <c r="L398" s="173">
        <v>0</v>
      </c>
      <c r="M398" s="173">
        <f t="shared" si="43"/>
        <v>17500</v>
      </c>
      <c r="N398" s="173">
        <f t="shared" si="44"/>
        <v>17500</v>
      </c>
      <c r="O398" s="174">
        <f t="shared" si="45"/>
        <v>17500</v>
      </c>
      <c r="P398" s="173">
        <f t="shared" si="46"/>
        <v>17500</v>
      </c>
      <c r="Q398" s="177"/>
      <c r="R398" s="177"/>
      <c r="S398" s="177"/>
    </row>
    <row r="399" spans="1:19" x14ac:dyDescent="0.2">
      <c r="A399" s="189"/>
      <c r="B399" s="264" t="s">
        <v>1030</v>
      </c>
      <c r="C399" s="191">
        <v>5000</v>
      </c>
      <c r="D399" s="192" t="s">
        <v>276</v>
      </c>
      <c r="E399" s="247">
        <v>5</v>
      </c>
      <c r="F399" s="248">
        <f t="shared" si="47"/>
        <v>25000</v>
      </c>
      <c r="G399" s="171" t="s">
        <v>2519</v>
      </c>
      <c r="H399" s="171" t="s">
        <v>2687</v>
      </c>
      <c r="I399" s="249">
        <v>0</v>
      </c>
      <c r="J399" s="249">
        <v>0</v>
      </c>
      <c r="K399" s="249">
        <v>0</v>
      </c>
      <c r="L399" s="173">
        <v>0</v>
      </c>
      <c r="M399" s="173">
        <f t="shared" si="43"/>
        <v>6250</v>
      </c>
      <c r="N399" s="173">
        <f t="shared" si="44"/>
        <v>6250</v>
      </c>
      <c r="O399" s="174">
        <f t="shared" si="45"/>
        <v>6250</v>
      </c>
      <c r="P399" s="173">
        <f t="shared" si="46"/>
        <v>6250</v>
      </c>
      <c r="Q399" s="177"/>
      <c r="R399" s="177"/>
      <c r="S399" s="177"/>
    </row>
    <row r="400" spans="1:19" x14ac:dyDescent="0.2">
      <c r="A400" s="189" t="s">
        <v>1031</v>
      </c>
      <c r="B400" s="264" t="s">
        <v>1032</v>
      </c>
      <c r="C400" s="191">
        <v>3000</v>
      </c>
      <c r="D400" s="192" t="s">
        <v>276</v>
      </c>
      <c r="E400" s="247">
        <v>5</v>
      </c>
      <c r="F400" s="248">
        <f t="shared" si="47"/>
        <v>15000</v>
      </c>
      <c r="G400" s="171" t="s">
        <v>2519</v>
      </c>
      <c r="H400" s="171" t="s">
        <v>2687</v>
      </c>
      <c r="I400" s="249">
        <v>0</v>
      </c>
      <c r="J400" s="249">
        <v>0</v>
      </c>
      <c r="K400" s="249">
        <v>0</v>
      </c>
      <c r="L400" s="173">
        <v>0</v>
      </c>
      <c r="M400" s="173">
        <f t="shared" si="43"/>
        <v>3750</v>
      </c>
      <c r="N400" s="173">
        <f t="shared" si="44"/>
        <v>3750</v>
      </c>
      <c r="O400" s="174">
        <f t="shared" si="45"/>
        <v>3750</v>
      </c>
      <c r="P400" s="173">
        <f t="shared" si="46"/>
        <v>3750</v>
      </c>
      <c r="Q400" s="177"/>
      <c r="R400" s="177"/>
      <c r="S400" s="177"/>
    </row>
    <row r="401" spans="1:19" x14ac:dyDescent="0.2">
      <c r="A401" s="189" t="s">
        <v>1033</v>
      </c>
      <c r="B401" s="264" t="s">
        <v>1034</v>
      </c>
      <c r="C401" s="191">
        <v>200</v>
      </c>
      <c r="D401" s="192" t="s">
        <v>276</v>
      </c>
      <c r="E401" s="247">
        <v>50</v>
      </c>
      <c r="F401" s="248">
        <f t="shared" si="47"/>
        <v>10000</v>
      </c>
      <c r="G401" s="171" t="s">
        <v>2519</v>
      </c>
      <c r="H401" s="171" t="s">
        <v>2687</v>
      </c>
      <c r="I401" s="249">
        <v>0</v>
      </c>
      <c r="J401" s="249">
        <v>0</v>
      </c>
      <c r="K401" s="249">
        <v>0</v>
      </c>
      <c r="L401" s="173">
        <v>0</v>
      </c>
      <c r="M401" s="173">
        <f t="shared" si="43"/>
        <v>2500</v>
      </c>
      <c r="N401" s="173">
        <f t="shared" si="44"/>
        <v>2500</v>
      </c>
      <c r="O401" s="174">
        <f t="shared" si="45"/>
        <v>2500</v>
      </c>
      <c r="P401" s="173">
        <f t="shared" si="46"/>
        <v>2500</v>
      </c>
      <c r="Q401" s="177"/>
      <c r="R401" s="177"/>
      <c r="S401" s="177"/>
    </row>
    <row r="402" spans="1:19" x14ac:dyDescent="0.2">
      <c r="A402" s="189"/>
      <c r="B402" s="264" t="s">
        <v>1035</v>
      </c>
      <c r="C402" s="191">
        <v>8000</v>
      </c>
      <c r="D402" s="192" t="s">
        <v>276</v>
      </c>
      <c r="E402" s="247">
        <v>3</v>
      </c>
      <c r="F402" s="248">
        <f t="shared" si="47"/>
        <v>24000</v>
      </c>
      <c r="G402" s="171" t="s">
        <v>2519</v>
      </c>
      <c r="H402" s="171" t="s">
        <v>2687</v>
      </c>
      <c r="I402" s="249">
        <v>0</v>
      </c>
      <c r="J402" s="249">
        <v>0</v>
      </c>
      <c r="K402" s="249">
        <v>0</v>
      </c>
      <c r="L402" s="173">
        <v>0</v>
      </c>
      <c r="M402" s="173">
        <f t="shared" si="43"/>
        <v>6000</v>
      </c>
      <c r="N402" s="173">
        <f t="shared" si="44"/>
        <v>6000</v>
      </c>
      <c r="O402" s="174">
        <f t="shared" si="45"/>
        <v>6000</v>
      </c>
      <c r="P402" s="173">
        <f t="shared" si="46"/>
        <v>6000</v>
      </c>
      <c r="Q402" s="177"/>
      <c r="R402" s="177"/>
      <c r="S402" s="177"/>
    </row>
    <row r="403" spans="1:19" x14ac:dyDescent="0.2">
      <c r="A403" s="189" t="s">
        <v>16</v>
      </c>
      <c r="B403" s="264" t="s">
        <v>1036</v>
      </c>
      <c r="C403" s="191">
        <v>500</v>
      </c>
      <c r="D403" s="192" t="s">
        <v>276</v>
      </c>
      <c r="E403" s="247">
        <v>25</v>
      </c>
      <c r="F403" s="248">
        <f t="shared" si="47"/>
        <v>12500</v>
      </c>
      <c r="G403" s="171" t="s">
        <v>2519</v>
      </c>
      <c r="H403" s="171" t="s">
        <v>2687</v>
      </c>
      <c r="I403" s="249">
        <v>0</v>
      </c>
      <c r="J403" s="249">
        <v>0</v>
      </c>
      <c r="K403" s="249">
        <v>0</v>
      </c>
      <c r="L403" s="173">
        <v>0</v>
      </c>
      <c r="M403" s="173">
        <f t="shared" ref="M403:M404" si="52">E403/4</f>
        <v>6.25</v>
      </c>
      <c r="N403" s="173">
        <f t="shared" ref="N403:N404" si="53">E403/4</f>
        <v>6.25</v>
      </c>
      <c r="O403" s="174">
        <f t="shared" ref="O403:O404" si="54">E403/4</f>
        <v>6.25</v>
      </c>
      <c r="P403" s="173">
        <f>E403/4</f>
        <v>6.25</v>
      </c>
      <c r="Q403" s="177"/>
      <c r="R403" s="177"/>
      <c r="S403" s="177"/>
    </row>
    <row r="404" spans="1:19" x14ac:dyDescent="0.2">
      <c r="A404" s="189"/>
      <c r="B404" s="264" t="s">
        <v>1037</v>
      </c>
      <c r="C404" s="191">
        <v>500</v>
      </c>
      <c r="D404" s="192" t="s">
        <v>276</v>
      </c>
      <c r="E404" s="247">
        <v>50</v>
      </c>
      <c r="F404" s="248">
        <f t="shared" si="47"/>
        <v>25000</v>
      </c>
      <c r="G404" s="171" t="s">
        <v>2519</v>
      </c>
      <c r="H404" s="171" t="s">
        <v>2687</v>
      </c>
      <c r="I404" s="249">
        <v>0</v>
      </c>
      <c r="J404" s="249">
        <v>0</v>
      </c>
      <c r="K404" s="249">
        <v>0</v>
      </c>
      <c r="L404" s="173">
        <v>0</v>
      </c>
      <c r="M404" s="173">
        <f t="shared" si="52"/>
        <v>12.5</v>
      </c>
      <c r="N404" s="173">
        <f t="shared" si="53"/>
        <v>12.5</v>
      </c>
      <c r="O404" s="174">
        <f t="shared" si="54"/>
        <v>12.5</v>
      </c>
      <c r="P404" s="173">
        <f>E404/4</f>
        <v>12.5</v>
      </c>
      <c r="Q404" s="177"/>
      <c r="R404" s="177"/>
      <c r="S404" s="177"/>
    </row>
    <row r="405" spans="1:19" x14ac:dyDescent="0.2">
      <c r="A405" s="189" t="s">
        <v>1038</v>
      </c>
      <c r="B405" s="264" t="s">
        <v>1039</v>
      </c>
      <c r="C405" s="191">
        <v>500</v>
      </c>
      <c r="D405" s="192" t="s">
        <v>276</v>
      </c>
      <c r="E405" s="247">
        <v>50</v>
      </c>
      <c r="F405" s="248">
        <f t="shared" si="47"/>
        <v>25000</v>
      </c>
      <c r="G405" s="171" t="s">
        <v>2519</v>
      </c>
      <c r="H405" s="171" t="s">
        <v>2687</v>
      </c>
      <c r="I405" s="249">
        <v>0</v>
      </c>
      <c r="J405" s="249">
        <v>0</v>
      </c>
      <c r="K405" s="249">
        <v>0</v>
      </c>
      <c r="L405" s="173">
        <v>0</v>
      </c>
      <c r="M405" s="173">
        <f t="shared" si="43"/>
        <v>6250</v>
      </c>
      <c r="N405" s="173">
        <f t="shared" si="44"/>
        <v>6250</v>
      </c>
      <c r="O405" s="174">
        <f t="shared" si="45"/>
        <v>6250</v>
      </c>
      <c r="P405" s="173">
        <f t="shared" si="46"/>
        <v>6250</v>
      </c>
      <c r="Q405" s="177"/>
      <c r="R405" s="177"/>
      <c r="S405" s="177"/>
    </row>
    <row r="406" spans="1:19" x14ac:dyDescent="0.2">
      <c r="A406" s="189"/>
      <c r="B406" s="264"/>
      <c r="C406" s="191"/>
      <c r="D406" s="192"/>
      <c r="E406" s="247"/>
      <c r="F406" s="254">
        <f>SUM(F392:F405)</f>
        <v>660000</v>
      </c>
      <c r="G406" s="171"/>
      <c r="H406" s="192"/>
      <c r="I406" s="249"/>
      <c r="J406" s="249"/>
      <c r="K406" s="249"/>
      <c r="M406" s="173">
        <f t="shared" si="43"/>
        <v>165000</v>
      </c>
      <c r="N406" s="173">
        <f t="shared" si="44"/>
        <v>165000</v>
      </c>
      <c r="O406" s="174">
        <f t="shared" si="45"/>
        <v>165000</v>
      </c>
      <c r="P406" s="173">
        <f t="shared" si="46"/>
        <v>165000</v>
      </c>
      <c r="Q406" s="177"/>
      <c r="R406" s="177"/>
      <c r="S406" s="177"/>
    </row>
    <row r="407" spans="1:19" x14ac:dyDescent="0.2">
      <c r="A407" s="189"/>
      <c r="B407" s="271"/>
      <c r="C407" s="272"/>
      <c r="D407" s="273"/>
      <c r="E407" s="274"/>
      <c r="F407" s="248"/>
      <c r="G407" s="217"/>
      <c r="H407" s="273"/>
      <c r="I407" s="249"/>
      <c r="J407" s="249"/>
      <c r="K407" s="249"/>
      <c r="M407" s="173">
        <f t="shared" si="43"/>
        <v>0</v>
      </c>
      <c r="N407" s="173">
        <f t="shared" si="44"/>
        <v>0</v>
      </c>
      <c r="O407" s="174">
        <f t="shared" si="45"/>
        <v>0</v>
      </c>
      <c r="P407" s="173">
        <f t="shared" si="46"/>
        <v>0</v>
      </c>
      <c r="Q407" s="177"/>
      <c r="R407" s="177"/>
      <c r="S407" s="177"/>
    </row>
    <row r="408" spans="1:19" x14ac:dyDescent="0.2">
      <c r="A408" s="189"/>
      <c r="B408" s="266" t="s">
        <v>1040</v>
      </c>
      <c r="C408" s="267"/>
      <c r="D408" s="268"/>
      <c r="E408" s="269"/>
      <c r="F408" s="254"/>
      <c r="G408" s="270"/>
      <c r="H408" s="268"/>
      <c r="I408" s="249"/>
      <c r="J408" s="249"/>
      <c r="K408" s="249"/>
      <c r="M408" s="173">
        <f t="shared" si="43"/>
        <v>0</v>
      </c>
      <c r="N408" s="173">
        <f t="shared" si="44"/>
        <v>0</v>
      </c>
      <c r="O408" s="174">
        <f t="shared" si="45"/>
        <v>0</v>
      </c>
      <c r="P408" s="173">
        <f t="shared" si="46"/>
        <v>0</v>
      </c>
      <c r="Q408" s="177"/>
      <c r="R408" s="177"/>
      <c r="S408" s="177"/>
    </row>
    <row r="409" spans="1:19" x14ac:dyDescent="0.2">
      <c r="A409" s="189"/>
      <c r="B409" s="259" t="s">
        <v>1019</v>
      </c>
      <c r="C409" s="191"/>
      <c r="D409" s="192"/>
      <c r="E409" s="247"/>
      <c r="F409" s="254">
        <v>0</v>
      </c>
      <c r="G409" s="171"/>
      <c r="H409" s="192"/>
      <c r="I409" s="249"/>
      <c r="J409" s="249"/>
      <c r="K409" s="249"/>
      <c r="M409" s="173">
        <f t="shared" si="43"/>
        <v>0</v>
      </c>
      <c r="N409" s="173">
        <f t="shared" si="44"/>
        <v>0</v>
      </c>
      <c r="O409" s="174">
        <f t="shared" si="45"/>
        <v>0</v>
      </c>
      <c r="P409" s="173">
        <f t="shared" si="46"/>
        <v>0</v>
      </c>
      <c r="Q409" s="177"/>
      <c r="R409" s="177"/>
      <c r="S409" s="177"/>
    </row>
    <row r="410" spans="1:19" x14ac:dyDescent="0.2">
      <c r="A410" s="189" t="s">
        <v>1020</v>
      </c>
      <c r="B410" s="180" t="s">
        <v>1021</v>
      </c>
      <c r="C410" s="191">
        <v>5000</v>
      </c>
      <c r="D410" s="192" t="s">
        <v>276</v>
      </c>
      <c r="E410" s="247">
        <v>2</v>
      </c>
      <c r="F410" s="248">
        <f>AVERAGE(C410*E410)</f>
        <v>10000</v>
      </c>
      <c r="G410" s="171" t="s">
        <v>2519</v>
      </c>
      <c r="H410" s="171" t="s">
        <v>2688</v>
      </c>
      <c r="I410" s="249">
        <v>0</v>
      </c>
      <c r="J410" s="249">
        <v>0</v>
      </c>
      <c r="K410" s="249">
        <v>0</v>
      </c>
      <c r="L410" s="173">
        <v>0</v>
      </c>
      <c r="M410" s="173">
        <f t="shared" ref="M410:M415" si="55">E410/4</f>
        <v>0.5</v>
      </c>
      <c r="N410" s="173">
        <f t="shared" ref="N410:N415" si="56">E410/4</f>
        <v>0.5</v>
      </c>
      <c r="O410" s="174">
        <f t="shared" ref="O410:O414" si="57">E410/4</f>
        <v>0.5</v>
      </c>
      <c r="P410" s="173">
        <f t="shared" ref="P410:P415" si="58">E410/4</f>
        <v>0.5</v>
      </c>
      <c r="Q410" s="177"/>
      <c r="R410" s="177"/>
      <c r="S410" s="177"/>
    </row>
    <row r="411" spans="1:19" x14ac:dyDescent="0.2">
      <c r="A411" s="189" t="s">
        <v>189</v>
      </c>
      <c r="B411" s="180" t="s">
        <v>1022</v>
      </c>
      <c r="C411" s="191">
        <v>10000</v>
      </c>
      <c r="D411" s="192" t="s">
        <v>276</v>
      </c>
      <c r="E411" s="247">
        <v>2</v>
      </c>
      <c r="F411" s="248">
        <f t="shared" ref="F411:F422" si="59">AVERAGE(C411*E411)</f>
        <v>20000</v>
      </c>
      <c r="G411" s="171" t="s">
        <v>2519</v>
      </c>
      <c r="H411" s="171" t="s">
        <v>2688</v>
      </c>
      <c r="I411" s="249">
        <v>0</v>
      </c>
      <c r="J411" s="249">
        <v>0</v>
      </c>
      <c r="K411" s="249">
        <v>0</v>
      </c>
      <c r="L411" s="173">
        <v>0</v>
      </c>
      <c r="M411" s="173">
        <f t="shared" si="55"/>
        <v>0.5</v>
      </c>
      <c r="N411" s="173">
        <f t="shared" si="56"/>
        <v>0.5</v>
      </c>
      <c r="O411" s="174">
        <f t="shared" si="57"/>
        <v>0.5</v>
      </c>
      <c r="P411" s="173">
        <f t="shared" si="58"/>
        <v>0.5</v>
      </c>
      <c r="Q411" s="177"/>
      <c r="R411" s="177"/>
      <c r="S411" s="177"/>
    </row>
    <row r="412" spans="1:19" x14ac:dyDescent="0.2">
      <c r="A412" s="189"/>
      <c r="B412" s="180" t="s">
        <v>1041</v>
      </c>
      <c r="C412" s="191">
        <v>15000</v>
      </c>
      <c r="D412" s="192" t="s">
        <v>276</v>
      </c>
      <c r="E412" s="247">
        <v>2</v>
      </c>
      <c r="F412" s="248">
        <f t="shared" si="59"/>
        <v>30000</v>
      </c>
      <c r="G412" s="171" t="s">
        <v>2519</v>
      </c>
      <c r="H412" s="171" t="s">
        <v>2688</v>
      </c>
      <c r="I412" s="249">
        <v>0</v>
      </c>
      <c r="J412" s="249">
        <v>0</v>
      </c>
      <c r="K412" s="249">
        <v>0</v>
      </c>
      <c r="L412" s="173">
        <v>0</v>
      </c>
      <c r="M412" s="173">
        <f t="shared" si="55"/>
        <v>0.5</v>
      </c>
      <c r="N412" s="173">
        <f t="shared" si="56"/>
        <v>0.5</v>
      </c>
      <c r="O412" s="174">
        <f t="shared" si="57"/>
        <v>0.5</v>
      </c>
      <c r="P412" s="173">
        <f t="shared" si="58"/>
        <v>0.5</v>
      </c>
      <c r="Q412" s="177"/>
      <c r="R412" s="177"/>
      <c r="S412" s="177"/>
    </row>
    <row r="413" spans="1:19" x14ac:dyDescent="0.2">
      <c r="A413" s="189" t="s">
        <v>989</v>
      </c>
      <c r="B413" s="180" t="s">
        <v>1024</v>
      </c>
      <c r="C413" s="191">
        <v>500</v>
      </c>
      <c r="D413" s="192" t="s">
        <v>962</v>
      </c>
      <c r="E413" s="247">
        <v>20</v>
      </c>
      <c r="F413" s="248">
        <f t="shared" si="59"/>
        <v>10000</v>
      </c>
      <c r="G413" s="171" t="s">
        <v>2519</v>
      </c>
      <c r="H413" s="171" t="s">
        <v>2688</v>
      </c>
      <c r="I413" s="249">
        <v>0</v>
      </c>
      <c r="J413" s="249">
        <v>0</v>
      </c>
      <c r="K413" s="249">
        <v>0</v>
      </c>
      <c r="L413" s="173">
        <v>0</v>
      </c>
      <c r="M413" s="173">
        <f t="shared" si="55"/>
        <v>5</v>
      </c>
      <c r="N413" s="173">
        <f t="shared" si="56"/>
        <v>5</v>
      </c>
      <c r="O413" s="174">
        <f t="shared" si="57"/>
        <v>5</v>
      </c>
      <c r="P413" s="173">
        <f t="shared" si="58"/>
        <v>5</v>
      </c>
      <c r="Q413" s="177"/>
      <c r="R413" s="177"/>
      <c r="S413" s="177"/>
    </row>
    <row r="414" spans="1:19" x14ac:dyDescent="0.2">
      <c r="A414" s="189" t="s">
        <v>1042</v>
      </c>
      <c r="B414" s="180" t="s">
        <v>1043</v>
      </c>
      <c r="C414" s="191">
        <v>300</v>
      </c>
      <c r="D414" s="192" t="s">
        <v>1044</v>
      </c>
      <c r="E414" s="247">
        <v>50</v>
      </c>
      <c r="F414" s="248">
        <f t="shared" si="59"/>
        <v>15000</v>
      </c>
      <c r="G414" s="171" t="s">
        <v>2519</v>
      </c>
      <c r="H414" s="171" t="s">
        <v>2688</v>
      </c>
      <c r="I414" s="249">
        <v>0</v>
      </c>
      <c r="J414" s="249">
        <v>0</v>
      </c>
      <c r="K414" s="249">
        <v>0</v>
      </c>
      <c r="L414" s="173">
        <v>0</v>
      </c>
      <c r="M414" s="173">
        <f t="shared" si="55"/>
        <v>12.5</v>
      </c>
      <c r="N414" s="173">
        <f t="shared" si="56"/>
        <v>12.5</v>
      </c>
      <c r="O414" s="174">
        <f t="shared" si="57"/>
        <v>12.5</v>
      </c>
      <c r="P414" s="173">
        <f t="shared" si="58"/>
        <v>12.5</v>
      </c>
      <c r="Q414" s="177"/>
      <c r="R414" s="177"/>
      <c r="S414" s="177"/>
    </row>
    <row r="415" spans="1:19" x14ac:dyDescent="0.2">
      <c r="A415" s="189" t="s">
        <v>193</v>
      </c>
      <c r="B415" s="180" t="s">
        <v>1027</v>
      </c>
      <c r="C415" s="191">
        <v>480</v>
      </c>
      <c r="D415" s="192" t="s">
        <v>1045</v>
      </c>
      <c r="E415" s="247">
        <v>20</v>
      </c>
      <c r="F415" s="248">
        <f t="shared" si="59"/>
        <v>9600</v>
      </c>
      <c r="G415" s="171" t="s">
        <v>2519</v>
      </c>
      <c r="H415" s="171" t="s">
        <v>2688</v>
      </c>
      <c r="I415" s="249">
        <v>0</v>
      </c>
      <c r="J415" s="249">
        <v>0</v>
      </c>
      <c r="K415" s="249">
        <v>0</v>
      </c>
      <c r="L415" s="173">
        <v>0</v>
      </c>
      <c r="M415" s="173">
        <f t="shared" si="55"/>
        <v>5</v>
      </c>
      <c r="N415" s="173">
        <f t="shared" si="56"/>
        <v>5</v>
      </c>
      <c r="O415" s="174">
        <f t="shared" si="45"/>
        <v>2400</v>
      </c>
      <c r="P415" s="173">
        <f t="shared" si="58"/>
        <v>5</v>
      </c>
      <c r="Q415" s="177"/>
      <c r="R415" s="177"/>
      <c r="S415" s="177"/>
    </row>
    <row r="416" spans="1:19" x14ac:dyDescent="0.2">
      <c r="A416" s="189" t="s">
        <v>58</v>
      </c>
      <c r="B416" s="180" t="s">
        <v>1029</v>
      </c>
      <c r="C416" s="191">
        <v>500</v>
      </c>
      <c r="D416" s="192" t="s">
        <v>276</v>
      </c>
      <c r="E416" s="247">
        <v>20</v>
      </c>
      <c r="F416" s="248">
        <f t="shared" si="59"/>
        <v>10000</v>
      </c>
      <c r="G416" s="171" t="s">
        <v>941</v>
      </c>
      <c r="H416" s="171" t="s">
        <v>2688</v>
      </c>
      <c r="I416" s="249">
        <v>0</v>
      </c>
      <c r="J416" s="249">
        <v>0</v>
      </c>
      <c r="K416" s="249">
        <v>0</v>
      </c>
      <c r="L416" s="173">
        <v>0</v>
      </c>
      <c r="M416" s="173">
        <f t="shared" si="43"/>
        <v>2500</v>
      </c>
      <c r="N416" s="173">
        <f t="shared" si="44"/>
        <v>2500</v>
      </c>
      <c r="O416" s="174">
        <f t="shared" si="45"/>
        <v>2500</v>
      </c>
      <c r="P416" s="173">
        <f t="shared" si="46"/>
        <v>2500</v>
      </c>
      <c r="Q416" s="177"/>
      <c r="R416" s="177"/>
      <c r="S416" s="177"/>
    </row>
    <row r="417" spans="1:19" x14ac:dyDescent="0.2">
      <c r="A417" s="189"/>
      <c r="B417" s="180" t="s">
        <v>1030</v>
      </c>
      <c r="C417" s="191">
        <v>5000</v>
      </c>
      <c r="D417" s="192" t="s">
        <v>276</v>
      </c>
      <c r="E417" s="247">
        <v>3</v>
      </c>
      <c r="F417" s="248">
        <f t="shared" si="59"/>
        <v>15000</v>
      </c>
      <c r="G417" s="171" t="s">
        <v>941</v>
      </c>
      <c r="H417" s="171" t="s">
        <v>2688</v>
      </c>
      <c r="I417" s="249">
        <v>0</v>
      </c>
      <c r="J417" s="249">
        <v>0</v>
      </c>
      <c r="K417" s="249">
        <v>0</v>
      </c>
      <c r="L417" s="173">
        <v>0</v>
      </c>
      <c r="M417" s="173">
        <f t="shared" si="43"/>
        <v>3750</v>
      </c>
      <c r="N417" s="173">
        <f t="shared" si="44"/>
        <v>3750</v>
      </c>
      <c r="O417" s="174">
        <f t="shared" si="45"/>
        <v>3750</v>
      </c>
      <c r="P417" s="173">
        <f>E417/4</f>
        <v>0.75</v>
      </c>
      <c r="Q417" s="177"/>
      <c r="R417" s="177"/>
      <c r="S417" s="177"/>
    </row>
    <row r="418" spans="1:19" x14ac:dyDescent="0.2">
      <c r="A418" s="189" t="s">
        <v>1031</v>
      </c>
      <c r="B418" s="180" t="s">
        <v>1032</v>
      </c>
      <c r="C418" s="191">
        <v>1500</v>
      </c>
      <c r="D418" s="192" t="s">
        <v>276</v>
      </c>
      <c r="E418" s="247">
        <v>2</v>
      </c>
      <c r="F418" s="248">
        <f t="shared" si="59"/>
        <v>3000</v>
      </c>
      <c r="G418" s="171" t="s">
        <v>2519</v>
      </c>
      <c r="H418" s="171" t="s">
        <v>2688</v>
      </c>
      <c r="I418" s="249">
        <v>0</v>
      </c>
      <c r="J418" s="249">
        <v>0</v>
      </c>
      <c r="K418" s="249">
        <v>0</v>
      </c>
      <c r="L418" s="173">
        <v>0</v>
      </c>
      <c r="M418" s="173">
        <f t="shared" ref="M418:M420" si="60">E418/4</f>
        <v>0.5</v>
      </c>
      <c r="N418" s="173">
        <f>M418</f>
        <v>0.5</v>
      </c>
      <c r="O418" s="174">
        <f>N418</f>
        <v>0.5</v>
      </c>
      <c r="P418" s="173">
        <f>O418</f>
        <v>0.5</v>
      </c>
      <c r="Q418" s="177"/>
      <c r="R418" s="177"/>
      <c r="S418" s="177"/>
    </row>
    <row r="419" spans="1:19" x14ac:dyDescent="0.2">
      <c r="A419" s="189"/>
      <c r="B419" s="180" t="s">
        <v>1035</v>
      </c>
      <c r="C419" s="191">
        <v>8000</v>
      </c>
      <c r="D419" s="192" t="s">
        <v>276</v>
      </c>
      <c r="E419" s="247">
        <v>2</v>
      </c>
      <c r="F419" s="248">
        <f t="shared" si="59"/>
        <v>16000</v>
      </c>
      <c r="G419" s="171" t="s">
        <v>1046</v>
      </c>
      <c r="H419" s="171" t="s">
        <v>2688</v>
      </c>
      <c r="I419" s="249">
        <v>0</v>
      </c>
      <c r="J419" s="249">
        <v>0</v>
      </c>
      <c r="K419" s="249">
        <v>0</v>
      </c>
      <c r="L419" s="173">
        <v>0</v>
      </c>
      <c r="M419" s="173">
        <f t="shared" si="60"/>
        <v>0.5</v>
      </c>
      <c r="N419" s="173">
        <f t="shared" ref="N419:P420" si="61">M419</f>
        <v>0.5</v>
      </c>
      <c r="O419" s="174">
        <f t="shared" si="61"/>
        <v>0.5</v>
      </c>
      <c r="P419" s="173">
        <f t="shared" si="61"/>
        <v>0.5</v>
      </c>
      <c r="Q419" s="177"/>
      <c r="R419" s="177"/>
      <c r="S419" s="177"/>
    </row>
    <row r="420" spans="1:19" x14ac:dyDescent="0.2">
      <c r="A420" s="189" t="s">
        <v>16</v>
      </c>
      <c r="B420" s="180" t="s">
        <v>1036</v>
      </c>
      <c r="C420" s="191">
        <v>550</v>
      </c>
      <c r="D420" s="192" t="s">
        <v>276</v>
      </c>
      <c r="E420" s="247">
        <v>3</v>
      </c>
      <c r="F420" s="248">
        <f t="shared" si="59"/>
        <v>1650</v>
      </c>
      <c r="G420" s="171" t="s">
        <v>941</v>
      </c>
      <c r="H420" s="171" t="s">
        <v>2688</v>
      </c>
      <c r="I420" s="249">
        <v>0</v>
      </c>
      <c r="J420" s="249">
        <v>0</v>
      </c>
      <c r="K420" s="249">
        <v>0</v>
      </c>
      <c r="L420" s="173">
        <v>0</v>
      </c>
      <c r="M420" s="173">
        <f t="shared" si="60"/>
        <v>0.75</v>
      </c>
      <c r="N420" s="173">
        <f t="shared" si="61"/>
        <v>0.75</v>
      </c>
      <c r="O420" s="174">
        <f t="shared" si="61"/>
        <v>0.75</v>
      </c>
      <c r="P420" s="173">
        <f t="shared" si="61"/>
        <v>0.75</v>
      </c>
      <c r="Q420" s="177"/>
      <c r="R420" s="177"/>
      <c r="S420" s="177"/>
    </row>
    <row r="421" spans="1:19" x14ac:dyDescent="0.2">
      <c r="A421" s="189" t="s">
        <v>32</v>
      </c>
      <c r="B421" s="180" t="s">
        <v>1047</v>
      </c>
      <c r="C421" s="191">
        <v>20</v>
      </c>
      <c r="D421" s="192" t="s">
        <v>276</v>
      </c>
      <c r="E421" s="247">
        <v>50</v>
      </c>
      <c r="F421" s="248">
        <f t="shared" si="59"/>
        <v>1000</v>
      </c>
      <c r="G421" s="171" t="s">
        <v>2519</v>
      </c>
      <c r="H421" s="171" t="s">
        <v>2688</v>
      </c>
      <c r="I421" s="249">
        <v>0</v>
      </c>
      <c r="J421" s="249">
        <v>0</v>
      </c>
      <c r="K421" s="249">
        <v>0</v>
      </c>
      <c r="L421" s="173">
        <v>0</v>
      </c>
      <c r="M421" s="173">
        <f t="shared" si="43"/>
        <v>250</v>
      </c>
      <c r="N421" s="173">
        <f t="shared" si="44"/>
        <v>250</v>
      </c>
      <c r="O421" s="174">
        <f t="shared" si="45"/>
        <v>250</v>
      </c>
      <c r="P421" s="173">
        <f t="shared" si="46"/>
        <v>250</v>
      </c>
      <c r="Q421" s="177"/>
      <c r="R421" s="177"/>
      <c r="S421" s="177"/>
    </row>
    <row r="422" spans="1:19" x14ac:dyDescent="0.2">
      <c r="A422" s="189" t="s">
        <v>1038</v>
      </c>
      <c r="B422" s="180" t="s">
        <v>1039</v>
      </c>
      <c r="C422" s="191">
        <v>500</v>
      </c>
      <c r="D422" s="192" t="s">
        <v>276</v>
      </c>
      <c r="E422" s="247">
        <v>20</v>
      </c>
      <c r="F422" s="248">
        <f t="shared" si="59"/>
        <v>10000</v>
      </c>
      <c r="G422" s="171" t="s">
        <v>1046</v>
      </c>
      <c r="H422" s="171" t="s">
        <v>2688</v>
      </c>
      <c r="I422" s="249"/>
      <c r="J422" s="249"/>
      <c r="K422" s="249"/>
      <c r="M422" s="173">
        <f t="shared" si="43"/>
        <v>2500</v>
      </c>
      <c r="N422" s="173">
        <f t="shared" si="44"/>
        <v>2500</v>
      </c>
      <c r="O422" s="174">
        <f t="shared" si="45"/>
        <v>2500</v>
      </c>
      <c r="P422" s="173">
        <f t="shared" si="46"/>
        <v>2500</v>
      </c>
      <c r="Q422" s="177"/>
      <c r="R422" s="177"/>
      <c r="S422" s="177"/>
    </row>
    <row r="423" spans="1:19" x14ac:dyDescent="0.2">
      <c r="A423" s="189"/>
      <c r="B423" s="180"/>
      <c r="C423" s="191"/>
      <c r="D423" s="192"/>
      <c r="E423" s="247"/>
      <c r="F423" s="254">
        <f>SUM(F410:F422)</f>
        <v>151250</v>
      </c>
      <c r="G423" s="171"/>
      <c r="H423" s="192"/>
      <c r="I423" s="249"/>
      <c r="J423" s="249"/>
      <c r="K423" s="249"/>
      <c r="M423" s="173">
        <f t="shared" si="43"/>
        <v>37812.5</v>
      </c>
      <c r="N423" s="173">
        <f t="shared" si="44"/>
        <v>37812.5</v>
      </c>
      <c r="O423" s="174">
        <f t="shared" si="45"/>
        <v>37812.5</v>
      </c>
      <c r="P423" s="173">
        <f t="shared" si="46"/>
        <v>37812.5</v>
      </c>
      <c r="Q423" s="177"/>
      <c r="R423" s="177"/>
      <c r="S423" s="177"/>
    </row>
    <row r="424" spans="1:19" x14ac:dyDescent="0.2">
      <c r="A424" s="189"/>
      <c r="B424" s="275"/>
      <c r="C424" s="272"/>
      <c r="D424" s="273"/>
      <c r="E424" s="274"/>
      <c r="F424" s="248"/>
      <c r="G424" s="217"/>
      <c r="H424" s="273"/>
      <c r="I424" s="249">
        <v>0</v>
      </c>
      <c r="J424" s="249">
        <v>0</v>
      </c>
      <c r="K424" s="249">
        <v>0</v>
      </c>
      <c r="L424" s="173">
        <v>0</v>
      </c>
      <c r="M424" s="173">
        <f t="shared" si="43"/>
        <v>0</v>
      </c>
      <c r="N424" s="173">
        <f t="shared" si="44"/>
        <v>0</v>
      </c>
      <c r="O424" s="174">
        <f t="shared" si="45"/>
        <v>0</v>
      </c>
      <c r="P424" s="173">
        <f t="shared" si="46"/>
        <v>0</v>
      </c>
      <c r="Q424" s="177"/>
      <c r="R424" s="177"/>
      <c r="S424" s="177"/>
    </row>
    <row r="425" spans="1:19" x14ac:dyDescent="0.2">
      <c r="A425" s="189"/>
      <c r="B425" s="265" t="s">
        <v>1048</v>
      </c>
      <c r="C425" s="191"/>
      <c r="D425" s="192"/>
      <c r="E425" s="247"/>
      <c r="F425" s="248"/>
      <c r="G425" s="171"/>
      <c r="H425" s="171" t="s">
        <v>2689</v>
      </c>
      <c r="I425" s="249">
        <v>0</v>
      </c>
      <c r="J425" s="249">
        <v>0</v>
      </c>
      <c r="K425" s="249">
        <v>0</v>
      </c>
      <c r="L425" s="173">
        <v>0</v>
      </c>
      <c r="M425" s="173">
        <f t="shared" si="43"/>
        <v>0</v>
      </c>
      <c r="N425" s="173">
        <f t="shared" si="44"/>
        <v>0</v>
      </c>
      <c r="O425" s="174">
        <f t="shared" si="45"/>
        <v>0</v>
      </c>
      <c r="P425" s="173">
        <f t="shared" si="46"/>
        <v>0</v>
      </c>
      <c r="Q425" s="177"/>
      <c r="R425" s="177"/>
      <c r="S425" s="177"/>
    </row>
    <row r="426" spans="1:19" x14ac:dyDescent="0.2">
      <c r="A426" s="189" t="s">
        <v>65</v>
      </c>
      <c r="B426" s="180" t="s">
        <v>66</v>
      </c>
      <c r="C426" s="191">
        <v>220</v>
      </c>
      <c r="D426" s="192" t="s">
        <v>1049</v>
      </c>
      <c r="E426" s="247">
        <v>100</v>
      </c>
      <c r="F426" s="248">
        <f>AVERAGE(C426*E426)</f>
        <v>22000</v>
      </c>
      <c r="G426" s="171" t="s">
        <v>941</v>
      </c>
      <c r="H426" s="171" t="s">
        <v>2689</v>
      </c>
      <c r="I426" s="249">
        <v>0</v>
      </c>
      <c r="J426" s="249">
        <v>0</v>
      </c>
      <c r="K426" s="249">
        <v>0</v>
      </c>
      <c r="L426" s="173">
        <v>0</v>
      </c>
      <c r="M426" s="173">
        <f>E426</f>
        <v>100</v>
      </c>
      <c r="N426" s="173">
        <f>M426</f>
        <v>100</v>
      </c>
      <c r="O426" s="174">
        <f>N426</f>
        <v>100</v>
      </c>
      <c r="P426" s="173">
        <f>O426</f>
        <v>100</v>
      </c>
      <c r="Q426" s="177"/>
      <c r="R426" s="177"/>
      <c r="S426" s="177"/>
    </row>
    <row r="427" spans="1:19" x14ac:dyDescent="0.2">
      <c r="A427" s="189" t="s">
        <v>1050</v>
      </c>
      <c r="B427" s="180" t="s">
        <v>1051</v>
      </c>
      <c r="C427" s="191">
        <v>50</v>
      </c>
      <c r="D427" s="192" t="s">
        <v>1052</v>
      </c>
      <c r="E427" s="247">
        <v>300</v>
      </c>
      <c r="F427" s="248">
        <f>AVERAGE(C427*E427)</f>
        <v>15000</v>
      </c>
      <c r="G427" s="171" t="s">
        <v>941</v>
      </c>
      <c r="H427" s="171" t="s">
        <v>2689</v>
      </c>
      <c r="I427" s="249">
        <v>0</v>
      </c>
      <c r="J427" s="249">
        <v>0</v>
      </c>
      <c r="K427" s="249">
        <v>0</v>
      </c>
      <c r="L427" s="173">
        <v>0</v>
      </c>
      <c r="M427" s="173">
        <f t="shared" ref="M427:M437" si="62">E427</f>
        <v>300</v>
      </c>
      <c r="N427" s="173">
        <f t="shared" ref="N427:P437" si="63">M427</f>
        <v>300</v>
      </c>
      <c r="O427" s="174">
        <f t="shared" si="63"/>
        <v>300</v>
      </c>
      <c r="P427" s="173">
        <f t="shared" si="63"/>
        <v>300</v>
      </c>
      <c r="Q427" s="177"/>
      <c r="R427" s="177"/>
      <c r="S427" s="177"/>
    </row>
    <row r="428" spans="1:19" x14ac:dyDescent="0.2">
      <c r="A428" s="189" t="s">
        <v>284</v>
      </c>
      <c r="B428" s="180" t="s">
        <v>1053</v>
      </c>
      <c r="C428" s="191">
        <v>100</v>
      </c>
      <c r="D428" s="192" t="s">
        <v>1054</v>
      </c>
      <c r="E428" s="247">
        <v>100</v>
      </c>
      <c r="F428" s="248">
        <f>AVERAGE(C428*E428)</f>
        <v>10000</v>
      </c>
      <c r="G428" s="171" t="s">
        <v>941</v>
      </c>
      <c r="H428" s="171" t="s">
        <v>2689</v>
      </c>
      <c r="I428" s="249">
        <v>0</v>
      </c>
      <c r="J428" s="249">
        <v>0</v>
      </c>
      <c r="K428" s="249">
        <v>0</v>
      </c>
      <c r="L428" s="173">
        <v>0</v>
      </c>
      <c r="M428" s="173">
        <f t="shared" si="62"/>
        <v>100</v>
      </c>
      <c r="N428" s="173">
        <f t="shared" si="63"/>
        <v>100</v>
      </c>
      <c r="O428" s="174">
        <f t="shared" si="63"/>
        <v>100</v>
      </c>
      <c r="P428" s="173">
        <f t="shared" si="63"/>
        <v>100</v>
      </c>
      <c r="Q428" s="177"/>
      <c r="R428" s="177"/>
      <c r="S428" s="177"/>
    </row>
    <row r="429" spans="1:19" x14ac:dyDescent="0.2">
      <c r="A429" s="189" t="s">
        <v>1050</v>
      </c>
      <c r="B429" s="180" t="s">
        <v>1055</v>
      </c>
      <c r="C429" s="191">
        <v>200</v>
      </c>
      <c r="D429" s="192" t="s">
        <v>282</v>
      </c>
      <c r="E429" s="247">
        <v>200</v>
      </c>
      <c r="F429" s="248">
        <f>AVERAGE(C429*E429)</f>
        <v>40000</v>
      </c>
      <c r="G429" s="171" t="s">
        <v>941</v>
      </c>
      <c r="H429" s="171" t="s">
        <v>2689</v>
      </c>
      <c r="I429" s="249">
        <v>0</v>
      </c>
      <c r="J429" s="249">
        <v>0</v>
      </c>
      <c r="K429" s="249">
        <v>0</v>
      </c>
      <c r="L429" s="173">
        <v>0</v>
      </c>
      <c r="M429" s="173">
        <f t="shared" si="62"/>
        <v>200</v>
      </c>
      <c r="N429" s="173">
        <f t="shared" si="63"/>
        <v>200</v>
      </c>
      <c r="O429" s="174">
        <f t="shared" si="63"/>
        <v>200</v>
      </c>
      <c r="P429" s="173">
        <f t="shared" si="63"/>
        <v>200</v>
      </c>
      <c r="Q429" s="177"/>
      <c r="R429" s="177"/>
      <c r="S429" s="177"/>
    </row>
    <row r="430" spans="1:19" x14ac:dyDescent="0.2">
      <c r="A430" s="189" t="s">
        <v>78</v>
      </c>
      <c r="B430" s="180" t="s">
        <v>79</v>
      </c>
      <c r="C430" s="191">
        <v>1300</v>
      </c>
      <c r="D430" s="192" t="s">
        <v>282</v>
      </c>
      <c r="E430" s="247">
        <v>60</v>
      </c>
      <c r="F430" s="248">
        <f>AVERAGE(C430*E430)</f>
        <v>78000</v>
      </c>
      <c r="G430" s="171" t="s">
        <v>941</v>
      </c>
      <c r="H430" s="171" t="s">
        <v>2689</v>
      </c>
      <c r="I430" s="249">
        <v>0</v>
      </c>
      <c r="J430" s="249">
        <v>0</v>
      </c>
      <c r="K430" s="249">
        <v>0</v>
      </c>
      <c r="L430" s="173">
        <v>0</v>
      </c>
      <c r="M430" s="173">
        <f t="shared" si="62"/>
        <v>60</v>
      </c>
      <c r="N430" s="173">
        <f t="shared" si="63"/>
        <v>60</v>
      </c>
      <c r="O430" s="174">
        <f t="shared" si="63"/>
        <v>60</v>
      </c>
      <c r="P430" s="173">
        <f t="shared" si="63"/>
        <v>60</v>
      </c>
      <c r="Q430" s="177"/>
      <c r="R430" s="177"/>
      <c r="S430" s="177"/>
    </row>
    <row r="431" spans="1:19" x14ac:dyDescent="0.2">
      <c r="A431" s="189"/>
      <c r="B431" s="180"/>
      <c r="C431" s="191"/>
      <c r="D431" s="192"/>
      <c r="E431" s="247"/>
      <c r="F431" s="254">
        <f>SUM(F426:F430)</f>
        <v>165000</v>
      </c>
      <c r="G431" s="171"/>
      <c r="H431" s="192"/>
      <c r="I431" s="249"/>
      <c r="J431" s="249"/>
      <c r="K431" s="249"/>
      <c r="M431" s="173">
        <f t="shared" si="62"/>
        <v>0</v>
      </c>
      <c r="N431" s="173">
        <f t="shared" si="63"/>
        <v>0</v>
      </c>
      <c r="O431" s="174">
        <f t="shared" si="63"/>
        <v>0</v>
      </c>
      <c r="P431" s="173">
        <f t="shared" si="63"/>
        <v>0</v>
      </c>
      <c r="Q431" s="177"/>
      <c r="R431" s="177"/>
      <c r="S431" s="177"/>
    </row>
    <row r="432" spans="1:19" x14ac:dyDescent="0.2">
      <c r="A432" s="189"/>
      <c r="B432" s="180"/>
      <c r="C432" s="191"/>
      <c r="D432" s="192"/>
      <c r="E432" s="247"/>
      <c r="F432" s="248"/>
      <c r="G432" s="171"/>
      <c r="H432" s="192"/>
      <c r="I432" s="249"/>
      <c r="J432" s="249"/>
      <c r="K432" s="249"/>
      <c r="M432" s="173">
        <f t="shared" si="62"/>
        <v>0</v>
      </c>
      <c r="N432" s="173">
        <f t="shared" si="63"/>
        <v>0</v>
      </c>
      <c r="O432" s="174">
        <f t="shared" si="63"/>
        <v>0</v>
      </c>
      <c r="P432" s="173">
        <f t="shared" si="63"/>
        <v>0</v>
      </c>
      <c r="Q432" s="177"/>
      <c r="R432" s="177"/>
      <c r="S432" s="177"/>
    </row>
    <row r="433" spans="1:19" x14ac:dyDescent="0.2">
      <c r="A433" s="189"/>
      <c r="B433" s="180"/>
      <c r="C433" s="191"/>
      <c r="D433" s="192"/>
      <c r="E433" s="247"/>
      <c r="F433" s="248"/>
      <c r="G433" s="171"/>
      <c r="H433" s="192"/>
      <c r="I433" s="249"/>
      <c r="J433" s="249"/>
      <c r="K433" s="249"/>
      <c r="M433" s="173">
        <f t="shared" si="62"/>
        <v>0</v>
      </c>
      <c r="N433" s="173">
        <f t="shared" si="63"/>
        <v>0</v>
      </c>
      <c r="O433" s="174">
        <f t="shared" si="63"/>
        <v>0</v>
      </c>
      <c r="P433" s="173">
        <f t="shared" si="63"/>
        <v>0</v>
      </c>
      <c r="Q433" s="177"/>
      <c r="R433" s="177"/>
      <c r="S433" s="177"/>
    </row>
    <row r="434" spans="1:19" x14ac:dyDescent="0.2">
      <c r="A434" s="189"/>
      <c r="B434" s="265" t="s">
        <v>1056</v>
      </c>
      <c r="C434" s="276"/>
      <c r="D434" s="226"/>
      <c r="E434" s="247"/>
      <c r="F434" s="248"/>
      <c r="G434" s="171"/>
      <c r="H434" s="192"/>
      <c r="I434" s="249"/>
      <c r="J434" s="249"/>
      <c r="K434" s="249"/>
      <c r="M434" s="173">
        <f t="shared" si="62"/>
        <v>0</v>
      </c>
      <c r="N434" s="173">
        <f t="shared" si="63"/>
        <v>0</v>
      </c>
      <c r="O434" s="174">
        <f t="shared" si="63"/>
        <v>0</v>
      </c>
      <c r="P434" s="173">
        <f t="shared" si="63"/>
        <v>0</v>
      </c>
      <c r="Q434" s="177"/>
      <c r="R434" s="177"/>
      <c r="S434" s="177"/>
    </row>
    <row r="435" spans="1:19" x14ac:dyDescent="0.2">
      <c r="A435" s="189" t="s">
        <v>1020</v>
      </c>
      <c r="B435" s="180" t="s">
        <v>1021</v>
      </c>
      <c r="C435" s="191">
        <v>10000</v>
      </c>
      <c r="D435" s="192"/>
      <c r="E435" s="247">
        <v>2</v>
      </c>
      <c r="F435" s="248">
        <f>AVERAGE(C435*E435)</f>
        <v>20000</v>
      </c>
      <c r="G435" s="171"/>
      <c r="H435" s="171" t="s">
        <v>2690</v>
      </c>
      <c r="I435" s="249">
        <v>0</v>
      </c>
      <c r="J435" s="249">
        <v>0</v>
      </c>
      <c r="K435" s="249">
        <v>0</v>
      </c>
      <c r="L435" s="173">
        <v>0</v>
      </c>
      <c r="M435" s="173">
        <f t="shared" si="62"/>
        <v>2</v>
      </c>
      <c r="N435" s="173">
        <f t="shared" si="63"/>
        <v>2</v>
      </c>
      <c r="O435" s="174">
        <f t="shared" si="63"/>
        <v>2</v>
      </c>
      <c r="P435" s="173">
        <f t="shared" si="63"/>
        <v>2</v>
      </c>
      <c r="Q435" s="177"/>
      <c r="R435" s="177"/>
      <c r="S435" s="177"/>
    </row>
    <row r="436" spans="1:19" x14ac:dyDescent="0.2">
      <c r="A436" s="189" t="s">
        <v>16</v>
      </c>
      <c r="B436" s="230" t="s">
        <v>1057</v>
      </c>
      <c r="C436" s="191">
        <v>10000</v>
      </c>
      <c r="D436" s="192"/>
      <c r="E436" s="247">
        <v>2</v>
      </c>
      <c r="F436" s="248">
        <f>AVERAGE(C436*E436)</f>
        <v>20000</v>
      </c>
      <c r="G436" s="171"/>
      <c r="H436" s="171" t="s">
        <v>2690</v>
      </c>
      <c r="I436" s="249">
        <v>0</v>
      </c>
      <c r="J436" s="249">
        <v>0</v>
      </c>
      <c r="K436" s="249">
        <v>0</v>
      </c>
      <c r="L436" s="173">
        <v>0</v>
      </c>
      <c r="M436" s="173">
        <f t="shared" si="62"/>
        <v>2</v>
      </c>
      <c r="N436" s="173">
        <f t="shared" si="63"/>
        <v>2</v>
      </c>
      <c r="O436" s="174">
        <f t="shared" si="63"/>
        <v>2</v>
      </c>
      <c r="P436" s="173">
        <f t="shared" si="63"/>
        <v>2</v>
      </c>
      <c r="Q436" s="177"/>
      <c r="R436" s="177"/>
      <c r="S436" s="177"/>
    </row>
    <row r="437" spans="1:19" x14ac:dyDescent="0.2">
      <c r="A437" s="189" t="s">
        <v>18</v>
      </c>
      <c r="B437" s="259" t="s">
        <v>1058</v>
      </c>
      <c r="C437" s="191">
        <v>20000</v>
      </c>
      <c r="D437" s="192"/>
      <c r="E437" s="247">
        <v>4</v>
      </c>
      <c r="F437" s="248">
        <f>AVERAGE(C437*E437)</f>
        <v>80000</v>
      </c>
      <c r="G437" s="171"/>
      <c r="H437" s="171" t="s">
        <v>2690</v>
      </c>
      <c r="I437" s="249">
        <v>0</v>
      </c>
      <c r="J437" s="249">
        <v>0</v>
      </c>
      <c r="K437" s="249">
        <v>0</v>
      </c>
      <c r="L437" s="173">
        <v>0</v>
      </c>
      <c r="M437" s="173">
        <f t="shared" si="62"/>
        <v>4</v>
      </c>
      <c r="N437" s="173">
        <f t="shared" si="63"/>
        <v>4</v>
      </c>
      <c r="O437" s="174">
        <f t="shared" si="63"/>
        <v>4</v>
      </c>
      <c r="P437" s="173">
        <f t="shared" si="63"/>
        <v>4</v>
      </c>
      <c r="Q437" s="177"/>
      <c r="R437" s="177"/>
      <c r="S437" s="177"/>
    </row>
    <row r="438" spans="1:19" x14ac:dyDescent="0.2">
      <c r="A438" s="189" t="s">
        <v>1059</v>
      </c>
      <c r="B438" s="180" t="s">
        <v>1060</v>
      </c>
      <c r="C438" s="191">
        <v>5000</v>
      </c>
      <c r="D438" s="192"/>
      <c r="E438" s="247">
        <v>5</v>
      </c>
      <c r="F438" s="248">
        <f>AVERAGE(C438*E438)</f>
        <v>25000</v>
      </c>
      <c r="G438" s="171"/>
      <c r="H438" s="171" t="s">
        <v>2690</v>
      </c>
      <c r="I438" s="249">
        <v>0</v>
      </c>
      <c r="J438" s="249">
        <v>0</v>
      </c>
      <c r="K438" s="249">
        <v>0</v>
      </c>
      <c r="L438" s="173">
        <v>0</v>
      </c>
      <c r="M438" s="173">
        <f t="shared" si="43"/>
        <v>6250</v>
      </c>
      <c r="N438" s="173">
        <f t="shared" si="44"/>
        <v>6250</v>
      </c>
      <c r="O438" s="174">
        <f t="shared" si="45"/>
        <v>6250</v>
      </c>
      <c r="P438" s="173">
        <f t="shared" si="46"/>
        <v>6250</v>
      </c>
      <c r="Q438" s="177"/>
      <c r="R438" s="177"/>
      <c r="S438" s="177"/>
    </row>
    <row r="439" spans="1:19" x14ac:dyDescent="0.2">
      <c r="A439" s="189" t="s">
        <v>955</v>
      </c>
      <c r="B439" s="180" t="s">
        <v>1061</v>
      </c>
      <c r="C439" s="191">
        <v>2000</v>
      </c>
      <c r="D439" s="192"/>
      <c r="E439" s="247">
        <v>10</v>
      </c>
      <c r="F439" s="248">
        <f>AVERAGE(C439*E439)</f>
        <v>20000</v>
      </c>
      <c r="G439" s="171"/>
      <c r="H439" s="171" t="s">
        <v>2690</v>
      </c>
      <c r="I439" s="249">
        <v>0</v>
      </c>
      <c r="J439" s="249">
        <v>0</v>
      </c>
      <c r="K439" s="249">
        <v>0</v>
      </c>
      <c r="L439" s="173">
        <v>0</v>
      </c>
      <c r="M439" s="173">
        <f t="shared" si="43"/>
        <v>5000</v>
      </c>
      <c r="N439" s="173">
        <f t="shared" si="44"/>
        <v>5000</v>
      </c>
      <c r="O439" s="174">
        <f t="shared" si="45"/>
        <v>5000</v>
      </c>
      <c r="P439" s="173">
        <f t="shared" si="46"/>
        <v>5000</v>
      </c>
      <c r="Q439" s="177"/>
      <c r="R439" s="177"/>
      <c r="S439" s="177"/>
    </row>
    <row r="440" spans="1:19" x14ac:dyDescent="0.2">
      <c r="A440" s="189"/>
      <c r="B440" s="259" t="s">
        <v>218</v>
      </c>
      <c r="C440" s="191"/>
      <c r="D440" s="192"/>
      <c r="E440" s="247"/>
      <c r="F440" s="277">
        <f>SUM(F435:F439)</f>
        <v>165000</v>
      </c>
      <c r="G440" s="171"/>
      <c r="H440" s="192"/>
      <c r="I440" s="249"/>
      <c r="J440" s="249"/>
      <c r="K440" s="249"/>
      <c r="M440" s="173">
        <f t="shared" si="43"/>
        <v>41250</v>
      </c>
      <c r="N440" s="173">
        <f t="shared" si="44"/>
        <v>41250</v>
      </c>
      <c r="O440" s="174">
        <f t="shared" si="45"/>
        <v>41250</v>
      </c>
      <c r="P440" s="173">
        <f t="shared" si="46"/>
        <v>41250</v>
      </c>
      <c r="Q440" s="177"/>
      <c r="R440" s="177"/>
      <c r="S440" s="177"/>
    </row>
    <row r="441" spans="1:19" x14ac:dyDescent="0.2">
      <c r="A441" s="189"/>
      <c r="B441" s="180"/>
      <c r="C441" s="191"/>
      <c r="D441" s="192"/>
      <c r="E441" s="247"/>
      <c r="F441" s="277"/>
      <c r="G441" s="171"/>
      <c r="H441" s="192"/>
      <c r="I441" s="249"/>
      <c r="J441" s="249"/>
      <c r="K441" s="249"/>
      <c r="M441" s="173">
        <f t="shared" ref="M441:M498" si="64">AVERAGE(F441/4)</f>
        <v>0</v>
      </c>
      <c r="N441" s="173">
        <f t="shared" ref="N441:N498" si="65">AVERAGE(F441/4)</f>
        <v>0</v>
      </c>
      <c r="O441" s="174">
        <f t="shared" ref="O441:O498" si="66">AVERAGE(F441/4)</f>
        <v>0</v>
      </c>
      <c r="P441" s="173">
        <f t="shared" ref="P441:P498" si="67">AVERAGE(F441/4)</f>
        <v>0</v>
      </c>
      <c r="Q441" s="177"/>
      <c r="R441" s="177"/>
      <c r="S441" s="177"/>
    </row>
    <row r="442" spans="1:19" x14ac:dyDescent="0.2">
      <c r="A442" s="189"/>
      <c r="B442" s="180"/>
      <c r="C442" s="191"/>
      <c r="D442" s="192"/>
      <c r="E442" s="247"/>
      <c r="F442" s="248"/>
      <c r="G442" s="171"/>
      <c r="H442" s="192"/>
      <c r="I442" s="249"/>
      <c r="J442" s="249"/>
      <c r="K442" s="249"/>
      <c r="M442" s="173">
        <f t="shared" si="64"/>
        <v>0</v>
      </c>
      <c r="N442" s="173">
        <f t="shared" si="65"/>
        <v>0</v>
      </c>
      <c r="O442" s="174">
        <f t="shared" si="66"/>
        <v>0</v>
      </c>
      <c r="P442" s="173">
        <f t="shared" si="67"/>
        <v>0</v>
      </c>
      <c r="Q442" s="177"/>
      <c r="R442" s="177"/>
      <c r="S442" s="177"/>
    </row>
    <row r="443" spans="1:19" x14ac:dyDescent="0.2">
      <c r="A443" s="193"/>
      <c r="B443" s="265" t="s">
        <v>1062</v>
      </c>
      <c r="C443" s="158"/>
      <c r="D443" s="192"/>
      <c r="E443" s="247"/>
      <c r="F443" s="248"/>
      <c r="G443" s="171"/>
      <c r="H443" s="192"/>
      <c r="I443" s="249"/>
      <c r="J443" s="249"/>
      <c r="K443" s="249"/>
      <c r="M443" s="173">
        <f t="shared" si="64"/>
        <v>0</v>
      </c>
      <c r="N443" s="173">
        <f t="shared" si="65"/>
        <v>0</v>
      </c>
      <c r="O443" s="174">
        <f t="shared" si="66"/>
        <v>0</v>
      </c>
      <c r="P443" s="173">
        <f t="shared" si="67"/>
        <v>0</v>
      </c>
      <c r="Q443" s="177"/>
      <c r="R443" s="177"/>
      <c r="S443" s="177"/>
    </row>
    <row r="444" spans="1:19" x14ac:dyDescent="0.2">
      <c r="A444" s="189"/>
      <c r="B444" s="180"/>
      <c r="C444" s="191"/>
      <c r="D444" s="192"/>
      <c r="E444" s="247"/>
      <c r="F444" s="248"/>
      <c r="G444" s="171"/>
      <c r="H444" s="192"/>
      <c r="I444" s="249"/>
      <c r="J444" s="249"/>
      <c r="K444" s="249"/>
      <c r="M444" s="173">
        <f t="shared" si="64"/>
        <v>0</v>
      </c>
      <c r="N444" s="173">
        <f t="shared" si="65"/>
        <v>0</v>
      </c>
      <c r="O444" s="174">
        <f t="shared" si="66"/>
        <v>0</v>
      </c>
      <c r="P444" s="173">
        <f t="shared" si="67"/>
        <v>0</v>
      </c>
      <c r="Q444" s="177"/>
      <c r="R444" s="177"/>
      <c r="S444" s="177"/>
    </row>
    <row r="445" spans="1:19" x14ac:dyDescent="0.2">
      <c r="A445" s="189" t="s">
        <v>1063</v>
      </c>
      <c r="B445" s="180" t="s">
        <v>1064</v>
      </c>
      <c r="C445" s="191">
        <v>3528.25</v>
      </c>
      <c r="D445" s="192"/>
      <c r="E445" s="247">
        <v>215</v>
      </c>
      <c r="F445" s="248">
        <v>39600</v>
      </c>
      <c r="G445" s="171"/>
      <c r="H445" s="171" t="s">
        <v>2691</v>
      </c>
      <c r="I445" s="249">
        <v>0</v>
      </c>
      <c r="J445" s="249">
        <v>0</v>
      </c>
      <c r="K445" s="249">
        <v>0</v>
      </c>
      <c r="L445" s="173">
        <v>0</v>
      </c>
      <c r="M445" s="173">
        <f>E445/4</f>
        <v>53.75</v>
      </c>
      <c r="N445" s="173">
        <f>M445</f>
        <v>53.75</v>
      </c>
      <c r="O445" s="173">
        <f t="shared" ref="O445:P445" si="68">N445</f>
        <v>53.75</v>
      </c>
      <c r="P445" s="173">
        <f t="shared" si="68"/>
        <v>53.75</v>
      </c>
      <c r="Q445" s="177"/>
      <c r="R445" s="177"/>
      <c r="S445" s="177"/>
    </row>
    <row r="446" spans="1:19" x14ac:dyDescent="0.2">
      <c r="A446" s="278"/>
      <c r="B446" s="279" t="s">
        <v>218</v>
      </c>
      <c r="C446" s="280"/>
      <c r="D446" s="281"/>
      <c r="E446" s="282"/>
      <c r="F446" s="283">
        <f>SUM(F445:F445)</f>
        <v>39600</v>
      </c>
      <c r="G446" s="284"/>
      <c r="H446" s="281"/>
      <c r="I446" s="249"/>
      <c r="J446" s="249"/>
      <c r="K446" s="249"/>
      <c r="M446" s="173">
        <f t="shared" ref="M446:M488" si="69">E446/4</f>
        <v>0</v>
      </c>
      <c r="N446" s="173">
        <f t="shared" si="65"/>
        <v>9900</v>
      </c>
      <c r="O446" s="174">
        <f t="shared" si="66"/>
        <v>9900</v>
      </c>
      <c r="P446" s="173">
        <f t="shared" si="67"/>
        <v>9900</v>
      </c>
      <c r="Q446" s="177"/>
      <c r="R446" s="177"/>
      <c r="S446" s="177"/>
    </row>
    <row r="447" spans="1:19" x14ac:dyDescent="0.2">
      <c r="A447" s="189"/>
      <c r="B447" s="264"/>
      <c r="C447" s="191"/>
      <c r="D447" s="192"/>
      <c r="E447" s="247"/>
      <c r="F447" s="254"/>
      <c r="G447" s="171"/>
      <c r="H447" s="192"/>
      <c r="I447" s="249"/>
      <c r="J447" s="249"/>
      <c r="K447" s="249"/>
      <c r="M447" s="173">
        <f t="shared" si="69"/>
        <v>0</v>
      </c>
      <c r="N447" s="173">
        <f t="shared" si="65"/>
        <v>0</v>
      </c>
      <c r="O447" s="174">
        <f t="shared" si="66"/>
        <v>0</v>
      </c>
      <c r="P447" s="173">
        <f t="shared" si="67"/>
        <v>0</v>
      </c>
      <c r="Q447" s="177"/>
      <c r="R447" s="177"/>
      <c r="S447" s="177"/>
    </row>
    <row r="448" spans="1:19" x14ac:dyDescent="0.2">
      <c r="A448" s="189"/>
      <c r="B448" s="285"/>
      <c r="C448" s="205"/>
      <c r="D448" s="206"/>
      <c r="E448" s="262"/>
      <c r="F448" s="248">
        <v>0</v>
      </c>
      <c r="G448" s="263"/>
      <c r="H448" s="192"/>
      <c r="I448" s="249"/>
      <c r="J448" s="249"/>
      <c r="K448" s="249"/>
      <c r="M448" s="173">
        <f t="shared" si="69"/>
        <v>0</v>
      </c>
      <c r="N448" s="173">
        <f t="shared" si="65"/>
        <v>0</v>
      </c>
      <c r="O448" s="174">
        <f t="shared" si="66"/>
        <v>0</v>
      </c>
      <c r="P448" s="173">
        <f t="shared" si="67"/>
        <v>0</v>
      </c>
      <c r="Q448" s="177"/>
      <c r="R448" s="177"/>
      <c r="S448" s="177"/>
    </row>
    <row r="449" spans="1:19" x14ac:dyDescent="0.2">
      <c r="A449" s="286"/>
      <c r="B449" s="279" t="s">
        <v>1065</v>
      </c>
      <c r="C449" s="287"/>
      <c r="D449" s="288"/>
      <c r="E449" s="289"/>
      <c r="F449" s="290"/>
      <c r="G449" s="291"/>
      <c r="H449" s="288"/>
      <c r="I449" s="249"/>
      <c r="J449" s="249"/>
      <c r="K449" s="249"/>
      <c r="M449" s="173">
        <f t="shared" si="69"/>
        <v>0</v>
      </c>
      <c r="N449" s="173">
        <f t="shared" si="65"/>
        <v>0</v>
      </c>
      <c r="O449" s="174">
        <f t="shared" si="66"/>
        <v>0</v>
      </c>
      <c r="P449" s="173">
        <f t="shared" si="67"/>
        <v>0</v>
      </c>
      <c r="Q449" s="177"/>
      <c r="R449" s="177"/>
      <c r="S449" s="177"/>
    </row>
    <row r="450" spans="1:19" x14ac:dyDescent="0.2">
      <c r="A450" s="189"/>
      <c r="B450" s="180"/>
      <c r="C450" s="191"/>
      <c r="D450" s="192"/>
      <c r="E450" s="247"/>
      <c r="F450" s="248"/>
      <c r="G450" s="171"/>
      <c r="H450" s="192"/>
      <c r="I450" s="249">
        <v>0</v>
      </c>
      <c r="J450" s="249">
        <v>0</v>
      </c>
      <c r="K450" s="249">
        <v>0</v>
      </c>
      <c r="L450" s="173">
        <v>0</v>
      </c>
      <c r="M450" s="173">
        <f t="shared" si="69"/>
        <v>0</v>
      </c>
      <c r="N450" s="173">
        <f t="shared" si="65"/>
        <v>0</v>
      </c>
      <c r="O450" s="174">
        <f t="shared" si="66"/>
        <v>0</v>
      </c>
      <c r="P450" s="173">
        <f t="shared" si="67"/>
        <v>0</v>
      </c>
      <c r="Q450" s="177"/>
      <c r="R450" s="177"/>
      <c r="S450" s="177"/>
    </row>
    <row r="451" spans="1:19" x14ac:dyDescent="0.2">
      <c r="A451" s="189" t="s">
        <v>1066</v>
      </c>
      <c r="B451" s="180" t="s">
        <v>1067</v>
      </c>
      <c r="C451" s="191">
        <v>230</v>
      </c>
      <c r="D451" s="192" t="s">
        <v>276</v>
      </c>
      <c r="E451" s="247">
        <v>1000</v>
      </c>
      <c r="F451" s="248">
        <f>AVERAGE(C451*E451)</f>
        <v>230000</v>
      </c>
      <c r="G451" s="171" t="s">
        <v>2519</v>
      </c>
      <c r="H451" s="171" t="s">
        <v>2692</v>
      </c>
      <c r="I451" s="249">
        <v>0</v>
      </c>
      <c r="J451" s="249">
        <v>0</v>
      </c>
      <c r="K451" s="249">
        <v>0</v>
      </c>
      <c r="L451" s="173">
        <v>0</v>
      </c>
      <c r="M451" s="173">
        <f t="shared" si="69"/>
        <v>250</v>
      </c>
      <c r="N451" s="173">
        <f t="shared" si="65"/>
        <v>57500</v>
      </c>
      <c r="O451" s="174">
        <f t="shared" si="66"/>
        <v>57500</v>
      </c>
      <c r="P451" s="173">
        <f t="shared" si="67"/>
        <v>57500</v>
      </c>
      <c r="Q451" s="177"/>
      <c r="R451" s="177"/>
      <c r="S451" s="177"/>
    </row>
    <row r="452" spans="1:19" x14ac:dyDescent="0.2">
      <c r="A452" s="189" t="s">
        <v>1068</v>
      </c>
      <c r="B452" s="180" t="s">
        <v>1069</v>
      </c>
      <c r="C452" s="191">
        <v>100</v>
      </c>
      <c r="D452" s="192" t="s">
        <v>276</v>
      </c>
      <c r="E452" s="247">
        <v>1000</v>
      </c>
      <c r="F452" s="248">
        <f>AVERAGE(C452*E452)</f>
        <v>100000</v>
      </c>
      <c r="G452" s="171" t="s">
        <v>2519</v>
      </c>
      <c r="H452" s="171" t="s">
        <v>2692</v>
      </c>
      <c r="I452" s="249">
        <v>0</v>
      </c>
      <c r="J452" s="249">
        <v>0</v>
      </c>
      <c r="K452" s="249">
        <v>0</v>
      </c>
      <c r="L452" s="173">
        <v>0</v>
      </c>
      <c r="M452" s="173">
        <f t="shared" si="69"/>
        <v>250</v>
      </c>
      <c r="N452" s="173">
        <f t="shared" si="65"/>
        <v>25000</v>
      </c>
      <c r="O452" s="174">
        <f t="shared" si="66"/>
        <v>25000</v>
      </c>
      <c r="P452" s="173">
        <f t="shared" si="67"/>
        <v>25000</v>
      </c>
      <c r="Q452" s="177"/>
      <c r="R452" s="177"/>
      <c r="S452" s="177"/>
    </row>
    <row r="453" spans="1:19" x14ac:dyDescent="0.2">
      <c r="A453" s="189"/>
      <c r="B453" s="264"/>
      <c r="C453" s="191"/>
      <c r="D453" s="192"/>
      <c r="E453" s="247"/>
      <c r="F453" s="254">
        <f>SUM(F451:F452)</f>
        <v>330000</v>
      </c>
      <c r="G453" s="171"/>
      <c r="H453" s="192"/>
      <c r="I453" s="249"/>
      <c r="J453" s="249"/>
      <c r="K453" s="249"/>
      <c r="M453" s="173">
        <f t="shared" si="69"/>
        <v>0</v>
      </c>
      <c r="N453" s="173">
        <f t="shared" si="65"/>
        <v>82500</v>
      </c>
      <c r="O453" s="174">
        <f t="shared" si="66"/>
        <v>82500</v>
      </c>
      <c r="P453" s="173">
        <f t="shared" si="67"/>
        <v>82500</v>
      </c>
      <c r="Q453" s="177"/>
      <c r="R453" s="177"/>
      <c r="S453" s="177"/>
    </row>
    <row r="454" spans="1:19" x14ac:dyDescent="0.2">
      <c r="A454" s="189"/>
      <c r="B454" s="264"/>
      <c r="C454" s="191"/>
      <c r="D454" s="192"/>
      <c r="E454" s="247"/>
      <c r="F454" s="248"/>
      <c r="G454" s="171"/>
      <c r="H454" s="192"/>
      <c r="I454" s="249"/>
      <c r="J454" s="249"/>
      <c r="K454" s="249"/>
      <c r="M454" s="173">
        <f t="shared" si="69"/>
        <v>0</v>
      </c>
      <c r="N454" s="173">
        <f t="shared" si="65"/>
        <v>0</v>
      </c>
      <c r="O454" s="174">
        <f t="shared" si="66"/>
        <v>0</v>
      </c>
      <c r="P454" s="173">
        <f t="shared" si="67"/>
        <v>0</v>
      </c>
      <c r="Q454" s="177"/>
      <c r="R454" s="177"/>
      <c r="S454" s="177"/>
    </row>
    <row r="455" spans="1:19" x14ac:dyDescent="0.2">
      <c r="A455" s="189"/>
      <c r="B455" s="265" t="s">
        <v>1070</v>
      </c>
      <c r="C455" s="191"/>
      <c r="D455" s="192"/>
      <c r="E455" s="247"/>
      <c r="F455" s="248"/>
      <c r="G455" s="171"/>
      <c r="H455" s="192"/>
      <c r="I455" s="249">
        <v>0</v>
      </c>
      <c r="J455" s="249">
        <v>0</v>
      </c>
      <c r="K455" s="249">
        <v>0</v>
      </c>
      <c r="L455" s="173">
        <v>0</v>
      </c>
      <c r="M455" s="173">
        <f t="shared" si="69"/>
        <v>0</v>
      </c>
      <c r="N455" s="173">
        <f t="shared" si="65"/>
        <v>0</v>
      </c>
      <c r="O455" s="174">
        <f t="shared" si="66"/>
        <v>0</v>
      </c>
      <c r="P455" s="173">
        <f t="shared" si="67"/>
        <v>0</v>
      </c>
      <c r="Q455" s="177"/>
      <c r="R455" s="177"/>
      <c r="S455" s="177"/>
    </row>
    <row r="456" spans="1:19" x14ac:dyDescent="0.2">
      <c r="A456" s="189" t="s">
        <v>1071</v>
      </c>
      <c r="B456" s="180" t="s">
        <v>1072</v>
      </c>
      <c r="C456" s="292">
        <v>300</v>
      </c>
      <c r="D456" s="192" t="s">
        <v>1073</v>
      </c>
      <c r="E456" s="247">
        <v>20</v>
      </c>
      <c r="F456" s="248">
        <f>AVERAGE(C456*E456)</f>
        <v>6000</v>
      </c>
      <c r="G456" s="171" t="s">
        <v>941</v>
      </c>
      <c r="H456" s="171" t="s">
        <v>2693</v>
      </c>
      <c r="I456" s="249">
        <v>0</v>
      </c>
      <c r="J456" s="249">
        <v>0</v>
      </c>
      <c r="K456" s="249">
        <v>0</v>
      </c>
      <c r="L456" s="173">
        <v>0</v>
      </c>
      <c r="M456" s="173">
        <f t="shared" si="69"/>
        <v>5</v>
      </c>
      <c r="N456" s="173">
        <f t="shared" si="65"/>
        <v>1500</v>
      </c>
      <c r="O456" s="174">
        <f t="shared" si="66"/>
        <v>1500</v>
      </c>
      <c r="P456" s="173">
        <f t="shared" si="67"/>
        <v>1500</v>
      </c>
      <c r="Q456" s="177"/>
      <c r="R456" s="177"/>
      <c r="S456" s="177"/>
    </row>
    <row r="457" spans="1:19" x14ac:dyDescent="0.2">
      <c r="A457" s="189" t="s">
        <v>164</v>
      </c>
      <c r="B457" s="180" t="s">
        <v>1074</v>
      </c>
      <c r="C457" s="292">
        <v>300</v>
      </c>
      <c r="D457" s="192" t="s">
        <v>591</v>
      </c>
      <c r="E457" s="247">
        <v>10</v>
      </c>
      <c r="F457" s="248">
        <f t="shared" ref="F457:F468" si="70">AVERAGE(C457*E457)</f>
        <v>3000</v>
      </c>
      <c r="G457" s="171" t="s">
        <v>941</v>
      </c>
      <c r="H457" s="171" t="s">
        <v>2693</v>
      </c>
      <c r="I457" s="249">
        <v>0</v>
      </c>
      <c r="J457" s="249">
        <v>0</v>
      </c>
      <c r="K457" s="249">
        <v>0</v>
      </c>
      <c r="L457" s="173">
        <v>0</v>
      </c>
      <c r="M457" s="173">
        <f t="shared" si="69"/>
        <v>2.5</v>
      </c>
      <c r="N457" s="173">
        <f t="shared" si="65"/>
        <v>750</v>
      </c>
      <c r="O457" s="174">
        <f t="shared" si="66"/>
        <v>750</v>
      </c>
      <c r="P457" s="173">
        <f t="shared" si="67"/>
        <v>750</v>
      </c>
      <c r="Q457" s="177"/>
      <c r="R457" s="177"/>
      <c r="S457" s="177"/>
    </row>
    <row r="458" spans="1:19" x14ac:dyDescent="0.2">
      <c r="A458" s="189" t="s">
        <v>77</v>
      </c>
      <c r="B458" s="180" t="s">
        <v>1075</v>
      </c>
      <c r="C458" s="191">
        <v>350</v>
      </c>
      <c r="D458" s="192"/>
      <c r="E458" s="247">
        <v>10</v>
      </c>
      <c r="F458" s="248">
        <f t="shared" si="70"/>
        <v>3500</v>
      </c>
      <c r="G458" s="171" t="s">
        <v>941</v>
      </c>
      <c r="H458" s="171" t="s">
        <v>2693</v>
      </c>
      <c r="I458" s="249">
        <v>0</v>
      </c>
      <c r="J458" s="249">
        <v>0</v>
      </c>
      <c r="K458" s="249">
        <v>0</v>
      </c>
      <c r="L458" s="173">
        <v>0</v>
      </c>
      <c r="M458" s="173">
        <f t="shared" si="69"/>
        <v>2.5</v>
      </c>
      <c r="N458" s="173">
        <f t="shared" si="65"/>
        <v>875</v>
      </c>
      <c r="O458" s="174">
        <f t="shared" si="66"/>
        <v>875</v>
      </c>
      <c r="P458" s="173">
        <f t="shared" si="67"/>
        <v>875</v>
      </c>
      <c r="Q458" s="177"/>
      <c r="R458" s="177"/>
      <c r="S458" s="177"/>
    </row>
    <row r="459" spans="1:19" x14ac:dyDescent="0.2">
      <c r="A459" s="189" t="s">
        <v>1076</v>
      </c>
      <c r="B459" s="180" t="s">
        <v>1077</v>
      </c>
      <c r="C459" s="191">
        <v>100</v>
      </c>
      <c r="D459" s="192"/>
      <c r="E459" s="247">
        <v>30</v>
      </c>
      <c r="F459" s="248">
        <f t="shared" si="70"/>
        <v>3000</v>
      </c>
      <c r="G459" s="171" t="s">
        <v>941</v>
      </c>
      <c r="H459" s="171" t="s">
        <v>2693</v>
      </c>
      <c r="I459" s="249">
        <v>0</v>
      </c>
      <c r="J459" s="249">
        <v>0</v>
      </c>
      <c r="K459" s="249">
        <v>0</v>
      </c>
      <c r="L459" s="173">
        <v>0</v>
      </c>
      <c r="M459" s="173">
        <f t="shared" si="69"/>
        <v>7.5</v>
      </c>
      <c r="N459" s="173">
        <f t="shared" si="65"/>
        <v>750</v>
      </c>
      <c r="O459" s="174">
        <f t="shared" si="66"/>
        <v>750</v>
      </c>
      <c r="P459" s="173">
        <f t="shared" si="67"/>
        <v>750</v>
      </c>
      <c r="Q459" s="177"/>
      <c r="R459" s="177"/>
      <c r="S459" s="177"/>
    </row>
    <row r="460" spans="1:19" x14ac:dyDescent="0.2">
      <c r="A460" s="189" t="s">
        <v>1078</v>
      </c>
      <c r="B460" s="180" t="s">
        <v>1079</v>
      </c>
      <c r="C460" s="191">
        <v>350</v>
      </c>
      <c r="D460" s="192"/>
      <c r="E460" s="247">
        <v>40</v>
      </c>
      <c r="F460" s="248">
        <f t="shared" si="70"/>
        <v>14000</v>
      </c>
      <c r="G460" s="171" t="s">
        <v>941</v>
      </c>
      <c r="H460" s="171" t="s">
        <v>2693</v>
      </c>
      <c r="I460" s="249">
        <v>0</v>
      </c>
      <c r="J460" s="249">
        <v>0</v>
      </c>
      <c r="K460" s="249">
        <v>0</v>
      </c>
      <c r="L460" s="173">
        <v>0</v>
      </c>
      <c r="M460" s="173">
        <f t="shared" si="69"/>
        <v>10</v>
      </c>
      <c r="N460" s="173">
        <f t="shared" si="65"/>
        <v>3500</v>
      </c>
      <c r="O460" s="174">
        <f t="shared" si="66"/>
        <v>3500</v>
      </c>
      <c r="P460" s="173">
        <f t="shared" si="67"/>
        <v>3500</v>
      </c>
      <c r="Q460" s="177"/>
      <c r="R460" s="177"/>
      <c r="S460" s="177"/>
    </row>
    <row r="461" spans="1:19" x14ac:dyDescent="0.2">
      <c r="A461" s="293" t="s">
        <v>1080</v>
      </c>
      <c r="B461" s="180" t="s">
        <v>1081</v>
      </c>
      <c r="C461" s="191">
        <v>150</v>
      </c>
      <c r="D461" s="192"/>
      <c r="E461" s="247">
        <v>12</v>
      </c>
      <c r="F461" s="248">
        <f t="shared" si="70"/>
        <v>1800</v>
      </c>
      <c r="G461" s="171" t="s">
        <v>941</v>
      </c>
      <c r="H461" s="171" t="s">
        <v>2693</v>
      </c>
      <c r="I461" s="249">
        <v>0</v>
      </c>
      <c r="J461" s="249">
        <v>0</v>
      </c>
      <c r="K461" s="249">
        <v>0</v>
      </c>
      <c r="L461" s="173">
        <v>0</v>
      </c>
      <c r="M461" s="173">
        <f t="shared" si="69"/>
        <v>3</v>
      </c>
      <c r="N461" s="173">
        <f t="shared" si="65"/>
        <v>450</v>
      </c>
      <c r="O461" s="174">
        <f t="shared" si="66"/>
        <v>450</v>
      </c>
      <c r="P461" s="173">
        <f t="shared" si="67"/>
        <v>450</v>
      </c>
      <c r="Q461" s="177"/>
      <c r="R461" s="177"/>
      <c r="S461" s="177"/>
    </row>
    <row r="462" spans="1:19" x14ac:dyDescent="0.2">
      <c r="A462" s="189"/>
      <c r="B462" s="180" t="s">
        <v>1082</v>
      </c>
      <c r="C462" s="191">
        <v>400</v>
      </c>
      <c r="D462" s="192"/>
      <c r="E462" s="247">
        <v>12</v>
      </c>
      <c r="F462" s="248">
        <f t="shared" si="70"/>
        <v>4800</v>
      </c>
      <c r="G462" s="171" t="s">
        <v>941</v>
      </c>
      <c r="H462" s="171" t="s">
        <v>2693</v>
      </c>
      <c r="I462" s="249">
        <v>0</v>
      </c>
      <c r="J462" s="249">
        <v>0</v>
      </c>
      <c r="K462" s="249">
        <v>0</v>
      </c>
      <c r="L462" s="173">
        <v>0</v>
      </c>
      <c r="M462" s="173">
        <f t="shared" si="69"/>
        <v>3</v>
      </c>
      <c r="N462" s="173">
        <f t="shared" si="65"/>
        <v>1200</v>
      </c>
      <c r="O462" s="174">
        <f t="shared" si="66"/>
        <v>1200</v>
      </c>
      <c r="P462" s="173">
        <f t="shared" si="67"/>
        <v>1200</v>
      </c>
      <c r="Q462" s="177"/>
      <c r="R462" s="177"/>
      <c r="S462" s="177"/>
    </row>
    <row r="463" spans="1:19" x14ac:dyDescent="0.2">
      <c r="A463" s="293" t="s">
        <v>1080</v>
      </c>
      <c r="B463" s="180" t="s">
        <v>1083</v>
      </c>
      <c r="C463" s="191">
        <v>400</v>
      </c>
      <c r="D463" s="192"/>
      <c r="E463" s="247">
        <v>12</v>
      </c>
      <c r="F463" s="248">
        <f t="shared" si="70"/>
        <v>4800</v>
      </c>
      <c r="G463" s="171" t="s">
        <v>941</v>
      </c>
      <c r="H463" s="171" t="s">
        <v>2693</v>
      </c>
      <c r="I463" s="249">
        <v>0</v>
      </c>
      <c r="J463" s="249">
        <v>0</v>
      </c>
      <c r="K463" s="249">
        <v>0</v>
      </c>
      <c r="L463" s="173">
        <v>0</v>
      </c>
      <c r="M463" s="173">
        <f t="shared" si="69"/>
        <v>3</v>
      </c>
      <c r="N463" s="173">
        <f t="shared" si="65"/>
        <v>1200</v>
      </c>
      <c r="O463" s="174">
        <f t="shared" si="66"/>
        <v>1200</v>
      </c>
      <c r="P463" s="173">
        <f t="shared" si="67"/>
        <v>1200</v>
      </c>
      <c r="Q463" s="177"/>
      <c r="R463" s="177"/>
      <c r="S463" s="177"/>
    </row>
    <row r="464" spans="1:19" x14ac:dyDescent="0.2">
      <c r="A464" s="189"/>
      <c r="B464" s="180" t="s">
        <v>1084</v>
      </c>
      <c r="C464" s="191">
        <v>800</v>
      </c>
      <c r="D464" s="192"/>
      <c r="E464" s="247">
        <v>12</v>
      </c>
      <c r="F464" s="248">
        <f t="shared" si="70"/>
        <v>9600</v>
      </c>
      <c r="G464" s="171" t="s">
        <v>941</v>
      </c>
      <c r="H464" s="171" t="s">
        <v>2693</v>
      </c>
      <c r="I464" s="249">
        <v>0</v>
      </c>
      <c r="J464" s="249">
        <v>0</v>
      </c>
      <c r="K464" s="249">
        <v>0</v>
      </c>
      <c r="L464" s="173">
        <v>0</v>
      </c>
      <c r="M464" s="173">
        <f t="shared" si="69"/>
        <v>3</v>
      </c>
      <c r="N464" s="173">
        <f t="shared" si="65"/>
        <v>2400</v>
      </c>
      <c r="O464" s="174">
        <f t="shared" si="66"/>
        <v>2400</v>
      </c>
      <c r="P464" s="173">
        <f t="shared" si="67"/>
        <v>2400</v>
      </c>
      <c r="Q464" s="177"/>
      <c r="R464" s="177"/>
      <c r="S464" s="177"/>
    </row>
    <row r="465" spans="1:19" x14ac:dyDescent="0.2">
      <c r="A465" s="189" t="s">
        <v>1085</v>
      </c>
      <c r="B465" s="180" t="s">
        <v>1086</v>
      </c>
      <c r="C465" s="191">
        <v>500</v>
      </c>
      <c r="D465" s="192" t="s">
        <v>1087</v>
      </c>
      <c r="E465" s="247">
        <v>15</v>
      </c>
      <c r="F465" s="248">
        <f t="shared" si="70"/>
        <v>7500</v>
      </c>
      <c r="G465" s="171" t="s">
        <v>941</v>
      </c>
      <c r="H465" s="171" t="s">
        <v>2693</v>
      </c>
      <c r="I465" s="249">
        <v>0</v>
      </c>
      <c r="J465" s="249">
        <v>0</v>
      </c>
      <c r="K465" s="249">
        <v>0</v>
      </c>
      <c r="L465" s="173">
        <v>0</v>
      </c>
      <c r="M465" s="173">
        <f t="shared" si="69"/>
        <v>3.75</v>
      </c>
      <c r="N465" s="173">
        <f t="shared" si="65"/>
        <v>1875</v>
      </c>
      <c r="O465" s="174">
        <f t="shared" si="66"/>
        <v>1875</v>
      </c>
      <c r="P465" s="173">
        <f t="shared" si="67"/>
        <v>1875</v>
      </c>
      <c r="Q465" s="177"/>
      <c r="R465" s="177"/>
      <c r="S465" s="177"/>
    </row>
    <row r="466" spans="1:19" x14ac:dyDescent="0.2">
      <c r="A466" s="189"/>
      <c r="B466" s="180" t="s">
        <v>1088</v>
      </c>
      <c r="C466" s="191">
        <v>200</v>
      </c>
      <c r="D466" s="192"/>
      <c r="E466" s="247">
        <v>12</v>
      </c>
      <c r="F466" s="248">
        <f t="shared" si="70"/>
        <v>2400</v>
      </c>
      <c r="G466" s="171" t="s">
        <v>941</v>
      </c>
      <c r="H466" s="171" t="s">
        <v>2693</v>
      </c>
      <c r="I466" s="249">
        <v>0</v>
      </c>
      <c r="J466" s="249">
        <v>0</v>
      </c>
      <c r="K466" s="249">
        <v>0</v>
      </c>
      <c r="L466" s="173">
        <v>0</v>
      </c>
      <c r="M466" s="173">
        <f t="shared" si="69"/>
        <v>3</v>
      </c>
      <c r="N466" s="173">
        <f t="shared" si="65"/>
        <v>600</v>
      </c>
      <c r="O466" s="174">
        <f t="shared" si="66"/>
        <v>600</v>
      </c>
      <c r="P466" s="173">
        <f t="shared" si="67"/>
        <v>600</v>
      </c>
      <c r="Q466" s="177"/>
      <c r="R466" s="177"/>
      <c r="S466" s="177"/>
    </row>
    <row r="467" spans="1:19" x14ac:dyDescent="0.2">
      <c r="A467" s="189" t="s">
        <v>1089</v>
      </c>
      <c r="B467" s="180" t="s">
        <v>1090</v>
      </c>
      <c r="C467" s="191">
        <v>300</v>
      </c>
      <c r="D467" s="192"/>
      <c r="E467" s="247">
        <v>12</v>
      </c>
      <c r="F467" s="248">
        <f t="shared" si="70"/>
        <v>3600</v>
      </c>
      <c r="G467" s="171" t="s">
        <v>941</v>
      </c>
      <c r="H467" s="171" t="s">
        <v>2693</v>
      </c>
      <c r="I467" s="249">
        <v>0</v>
      </c>
      <c r="J467" s="249">
        <v>0</v>
      </c>
      <c r="K467" s="249">
        <v>0</v>
      </c>
      <c r="L467" s="173">
        <v>0</v>
      </c>
      <c r="M467" s="173">
        <f t="shared" si="69"/>
        <v>3</v>
      </c>
      <c r="N467" s="173">
        <f t="shared" si="65"/>
        <v>900</v>
      </c>
      <c r="O467" s="174">
        <f t="shared" si="66"/>
        <v>900</v>
      </c>
      <c r="P467" s="173">
        <f t="shared" si="67"/>
        <v>900</v>
      </c>
      <c r="Q467" s="177"/>
      <c r="R467" s="177"/>
      <c r="S467" s="177"/>
    </row>
    <row r="468" spans="1:19" x14ac:dyDescent="0.2">
      <c r="A468" s="189" t="s">
        <v>174</v>
      </c>
      <c r="B468" s="180" t="s">
        <v>1091</v>
      </c>
      <c r="C468" s="191">
        <v>200</v>
      </c>
      <c r="D468" s="192"/>
      <c r="E468" s="247">
        <v>10</v>
      </c>
      <c r="F468" s="248">
        <f t="shared" si="70"/>
        <v>2000</v>
      </c>
      <c r="G468" s="171" t="s">
        <v>941</v>
      </c>
      <c r="H468" s="171" t="s">
        <v>2693</v>
      </c>
      <c r="I468" s="249">
        <v>0</v>
      </c>
      <c r="J468" s="249">
        <v>0</v>
      </c>
      <c r="K468" s="249">
        <v>0</v>
      </c>
      <c r="L468" s="173">
        <v>0</v>
      </c>
      <c r="M468" s="173">
        <f t="shared" si="69"/>
        <v>2.5</v>
      </c>
      <c r="N468" s="173">
        <f t="shared" si="65"/>
        <v>500</v>
      </c>
      <c r="O468" s="174">
        <f t="shared" si="66"/>
        <v>500</v>
      </c>
      <c r="P468" s="173">
        <f t="shared" si="67"/>
        <v>500</v>
      </c>
      <c r="Q468" s="177"/>
      <c r="R468" s="177"/>
      <c r="S468" s="177"/>
    </row>
    <row r="469" spans="1:19" x14ac:dyDescent="0.2">
      <c r="A469" s="189"/>
      <c r="B469" s="180"/>
      <c r="C469" s="191"/>
      <c r="D469" s="192"/>
      <c r="E469" s="247"/>
      <c r="F469" s="277">
        <f>SUM(F456:F468)</f>
        <v>66000</v>
      </c>
      <c r="G469" s="171"/>
      <c r="H469" s="192"/>
      <c r="I469" s="249"/>
      <c r="J469" s="249"/>
      <c r="K469" s="249"/>
      <c r="M469" s="173">
        <f t="shared" si="69"/>
        <v>0</v>
      </c>
      <c r="N469" s="173">
        <f t="shared" si="65"/>
        <v>16500</v>
      </c>
      <c r="O469" s="174">
        <f t="shared" si="66"/>
        <v>16500</v>
      </c>
      <c r="P469" s="173">
        <f t="shared" si="67"/>
        <v>16500</v>
      </c>
      <c r="Q469" s="177"/>
      <c r="R469" s="177"/>
      <c r="S469" s="177"/>
    </row>
    <row r="470" spans="1:19" x14ac:dyDescent="0.2">
      <c r="A470" s="189"/>
      <c r="B470" s="259" t="s">
        <v>1092</v>
      </c>
      <c r="C470" s="292"/>
      <c r="D470" s="192"/>
      <c r="E470" s="247"/>
      <c r="F470" s="248"/>
      <c r="G470" s="171"/>
      <c r="H470" s="192"/>
      <c r="I470" s="249"/>
      <c r="J470" s="249"/>
      <c r="K470" s="249"/>
      <c r="M470" s="173">
        <f t="shared" si="69"/>
        <v>0</v>
      </c>
      <c r="N470" s="173">
        <f t="shared" si="65"/>
        <v>0</v>
      </c>
      <c r="O470" s="174">
        <f t="shared" si="66"/>
        <v>0</v>
      </c>
      <c r="P470" s="173">
        <f t="shared" si="67"/>
        <v>0</v>
      </c>
      <c r="Q470" s="177"/>
      <c r="R470" s="177"/>
      <c r="S470" s="177"/>
    </row>
    <row r="471" spans="1:19" x14ac:dyDescent="0.2">
      <c r="A471" s="189"/>
      <c r="B471" s="180"/>
      <c r="C471" s="158">
        <v>110000</v>
      </c>
      <c r="D471" s="192"/>
      <c r="E471" s="247"/>
      <c r="F471" s="248">
        <v>0</v>
      </c>
      <c r="G471" s="171"/>
      <c r="H471" s="171" t="s">
        <v>2694</v>
      </c>
      <c r="I471" s="249">
        <v>0</v>
      </c>
      <c r="J471" s="249">
        <v>0</v>
      </c>
      <c r="K471" s="249">
        <v>0</v>
      </c>
      <c r="L471" s="173">
        <v>0</v>
      </c>
      <c r="M471" s="173">
        <f t="shared" si="69"/>
        <v>0</v>
      </c>
      <c r="N471" s="173">
        <f t="shared" si="65"/>
        <v>0</v>
      </c>
      <c r="O471" s="174">
        <f t="shared" si="66"/>
        <v>0</v>
      </c>
      <c r="P471" s="173">
        <f t="shared" si="67"/>
        <v>0</v>
      </c>
      <c r="Q471" s="177"/>
      <c r="R471" s="177"/>
      <c r="S471" s="177"/>
    </row>
    <row r="472" spans="1:19" x14ac:dyDescent="0.2">
      <c r="A472" s="189"/>
      <c r="B472" s="180"/>
      <c r="C472" s="158"/>
      <c r="D472" s="192"/>
      <c r="E472" s="247"/>
      <c r="F472" s="248"/>
      <c r="G472" s="171"/>
      <c r="H472" s="192"/>
      <c r="I472" s="249"/>
      <c r="J472" s="249"/>
      <c r="K472" s="249"/>
      <c r="M472" s="173">
        <f t="shared" si="69"/>
        <v>0</v>
      </c>
      <c r="N472" s="173">
        <f t="shared" si="65"/>
        <v>0</v>
      </c>
      <c r="O472" s="174">
        <f t="shared" si="66"/>
        <v>0</v>
      </c>
      <c r="P472" s="173">
        <f t="shared" si="67"/>
        <v>0</v>
      </c>
      <c r="Q472" s="177"/>
      <c r="R472" s="177"/>
      <c r="S472" s="177"/>
    </row>
    <row r="473" spans="1:19" x14ac:dyDescent="0.2">
      <c r="A473" s="189"/>
      <c r="B473" s="259" t="s">
        <v>1093</v>
      </c>
      <c r="C473" s="158"/>
      <c r="D473" s="192"/>
      <c r="E473" s="247"/>
      <c r="F473" s="248"/>
      <c r="G473" s="171"/>
      <c r="H473" s="192"/>
      <c r="I473" s="249"/>
      <c r="J473" s="249"/>
      <c r="K473" s="249"/>
      <c r="M473" s="173">
        <f t="shared" si="69"/>
        <v>0</v>
      </c>
      <c r="N473" s="173">
        <f t="shared" si="65"/>
        <v>0</v>
      </c>
      <c r="O473" s="174">
        <f t="shared" si="66"/>
        <v>0</v>
      </c>
      <c r="P473" s="173">
        <f t="shared" si="67"/>
        <v>0</v>
      </c>
      <c r="Q473" s="177"/>
      <c r="R473" s="177"/>
      <c r="S473" s="177"/>
    </row>
    <row r="474" spans="1:19" x14ac:dyDescent="0.2">
      <c r="A474" s="189"/>
      <c r="B474" s="180"/>
      <c r="C474" s="158">
        <v>331225</v>
      </c>
      <c r="D474" s="192" t="s">
        <v>276</v>
      </c>
      <c r="E474" s="247">
        <v>1</v>
      </c>
      <c r="F474" s="248">
        <f>AVERAGE(C474*E474)</f>
        <v>331225</v>
      </c>
      <c r="G474" s="171" t="s">
        <v>2519</v>
      </c>
      <c r="H474" s="171" t="s">
        <v>2695</v>
      </c>
      <c r="I474" s="249">
        <v>0</v>
      </c>
      <c r="J474" s="249">
        <v>0</v>
      </c>
      <c r="K474" s="249">
        <v>0</v>
      </c>
      <c r="L474" s="173">
        <v>0</v>
      </c>
      <c r="M474" s="173">
        <f t="shared" si="69"/>
        <v>0.25</v>
      </c>
      <c r="N474" s="173">
        <f t="shared" si="65"/>
        <v>82806.25</v>
      </c>
      <c r="O474" s="174">
        <f t="shared" si="66"/>
        <v>82806.25</v>
      </c>
      <c r="P474" s="173">
        <f t="shared" si="67"/>
        <v>82806.25</v>
      </c>
      <c r="Q474" s="177"/>
      <c r="R474" s="177"/>
      <c r="S474" s="177"/>
    </row>
    <row r="475" spans="1:19" x14ac:dyDescent="0.2">
      <c r="A475" s="189"/>
      <c r="B475" s="259" t="s">
        <v>1094</v>
      </c>
      <c r="C475" s="191"/>
      <c r="D475" s="192"/>
      <c r="E475" s="247"/>
      <c r="F475" s="248"/>
      <c r="G475" s="171"/>
      <c r="H475" s="192"/>
      <c r="I475" s="249"/>
      <c r="J475" s="249"/>
      <c r="K475" s="249"/>
      <c r="M475" s="173">
        <f t="shared" si="69"/>
        <v>0</v>
      </c>
      <c r="N475" s="173">
        <f t="shared" si="65"/>
        <v>0</v>
      </c>
      <c r="O475" s="174">
        <f t="shared" si="66"/>
        <v>0</v>
      </c>
      <c r="P475" s="173">
        <v>0</v>
      </c>
      <c r="Q475" s="177"/>
      <c r="R475" s="177"/>
      <c r="S475" s="177"/>
    </row>
    <row r="476" spans="1:19" x14ac:dyDescent="0.2">
      <c r="A476" s="189" t="s">
        <v>1095</v>
      </c>
      <c r="B476" s="180" t="s">
        <v>1096</v>
      </c>
      <c r="C476" s="191">
        <v>80000</v>
      </c>
      <c r="D476" s="192" t="s">
        <v>276</v>
      </c>
      <c r="E476" s="230">
        <v>1</v>
      </c>
      <c r="F476" s="248">
        <f>AVERAGE(C476*E476)</f>
        <v>80000</v>
      </c>
      <c r="G476" s="171"/>
      <c r="H476" s="171" t="s">
        <v>2696</v>
      </c>
      <c r="I476" s="249">
        <v>0</v>
      </c>
      <c r="J476" s="249">
        <v>0</v>
      </c>
      <c r="K476" s="249">
        <v>0</v>
      </c>
      <c r="L476" s="173">
        <v>0</v>
      </c>
      <c r="M476" s="173">
        <v>0</v>
      </c>
      <c r="N476" s="173">
        <v>1</v>
      </c>
      <c r="O476" s="173">
        <v>0</v>
      </c>
      <c r="P476" s="173">
        <v>0</v>
      </c>
      <c r="Q476" s="177"/>
      <c r="R476" s="177"/>
      <c r="S476" s="177"/>
    </row>
    <row r="477" spans="1:19" x14ac:dyDescent="0.2">
      <c r="A477" s="189" t="s">
        <v>1097</v>
      </c>
      <c r="B477" s="180" t="s">
        <v>1098</v>
      </c>
      <c r="C477" s="191">
        <v>50000</v>
      </c>
      <c r="D477" s="192" t="s">
        <v>276</v>
      </c>
      <c r="E477" s="230">
        <v>1</v>
      </c>
      <c r="F477" s="248">
        <f t="shared" ref="F477:F483" si="71">AVERAGE(C477*E477)</f>
        <v>50000</v>
      </c>
      <c r="G477" s="171"/>
      <c r="H477" s="171" t="s">
        <v>2696</v>
      </c>
      <c r="I477" s="249">
        <v>0</v>
      </c>
      <c r="J477" s="249">
        <v>0</v>
      </c>
      <c r="K477" s="249">
        <v>0</v>
      </c>
      <c r="L477" s="173">
        <v>0</v>
      </c>
      <c r="M477" s="173">
        <v>0</v>
      </c>
      <c r="N477" s="173">
        <v>1</v>
      </c>
      <c r="O477" s="174">
        <v>0</v>
      </c>
      <c r="P477" s="173">
        <v>0</v>
      </c>
      <c r="Q477" s="177"/>
      <c r="R477" s="177"/>
      <c r="S477" s="177"/>
    </row>
    <row r="478" spans="1:19" x14ac:dyDescent="0.2">
      <c r="A478" s="189" t="s">
        <v>1099</v>
      </c>
      <c r="B478" s="180" t="s">
        <v>1100</v>
      </c>
      <c r="C478" s="191">
        <v>20000</v>
      </c>
      <c r="D478" s="192" t="s">
        <v>276</v>
      </c>
      <c r="E478" s="230">
        <v>1</v>
      </c>
      <c r="F478" s="248">
        <f t="shared" si="71"/>
        <v>20000</v>
      </c>
      <c r="G478" s="171"/>
      <c r="H478" s="171" t="s">
        <v>2696</v>
      </c>
      <c r="I478" s="249">
        <v>0</v>
      </c>
      <c r="J478" s="249">
        <v>0</v>
      </c>
      <c r="K478" s="249">
        <v>0</v>
      </c>
      <c r="L478" s="173">
        <v>0</v>
      </c>
      <c r="M478" s="173">
        <v>0</v>
      </c>
      <c r="N478" s="173">
        <v>1</v>
      </c>
      <c r="O478" s="174">
        <v>0</v>
      </c>
      <c r="P478" s="173">
        <v>0</v>
      </c>
      <c r="Q478" s="177"/>
      <c r="R478" s="177"/>
      <c r="S478" s="177"/>
    </row>
    <row r="479" spans="1:19" x14ac:dyDescent="0.2">
      <c r="A479" s="189" t="s">
        <v>1101</v>
      </c>
      <c r="B479" s="180" t="s">
        <v>1102</v>
      </c>
      <c r="C479" s="191">
        <v>20000</v>
      </c>
      <c r="D479" s="192" t="s">
        <v>276</v>
      </c>
      <c r="E479" s="230">
        <v>1</v>
      </c>
      <c r="F479" s="248">
        <f t="shared" si="71"/>
        <v>20000</v>
      </c>
      <c r="G479" s="171"/>
      <c r="H479" s="171" t="s">
        <v>2696</v>
      </c>
      <c r="I479" s="249">
        <v>0</v>
      </c>
      <c r="J479" s="249">
        <v>0</v>
      </c>
      <c r="K479" s="249">
        <v>0</v>
      </c>
      <c r="L479" s="173">
        <v>0</v>
      </c>
      <c r="M479" s="173">
        <v>0</v>
      </c>
      <c r="N479" s="173">
        <v>1</v>
      </c>
      <c r="O479" s="174">
        <v>0</v>
      </c>
      <c r="P479" s="173">
        <v>0</v>
      </c>
      <c r="Q479" s="177"/>
      <c r="R479" s="177"/>
      <c r="S479" s="177"/>
    </row>
    <row r="480" spans="1:19" x14ac:dyDescent="0.2">
      <c r="A480" s="189" t="s">
        <v>1103</v>
      </c>
      <c r="B480" s="180" t="s">
        <v>1104</v>
      </c>
      <c r="C480" s="191">
        <v>20000</v>
      </c>
      <c r="D480" s="192" t="s">
        <v>276</v>
      </c>
      <c r="E480" s="230">
        <v>1</v>
      </c>
      <c r="F480" s="248">
        <f t="shared" si="71"/>
        <v>20000</v>
      </c>
      <c r="G480" s="171"/>
      <c r="H480" s="171" t="s">
        <v>2696</v>
      </c>
      <c r="I480" s="249">
        <v>0</v>
      </c>
      <c r="J480" s="249">
        <v>0</v>
      </c>
      <c r="K480" s="249">
        <v>0</v>
      </c>
      <c r="L480" s="173">
        <v>0</v>
      </c>
      <c r="M480" s="173">
        <v>0</v>
      </c>
      <c r="N480" s="173">
        <v>1</v>
      </c>
      <c r="O480" s="174">
        <v>0</v>
      </c>
      <c r="P480" s="173">
        <v>0</v>
      </c>
      <c r="Q480" s="177"/>
      <c r="R480" s="177"/>
      <c r="S480" s="177"/>
    </row>
    <row r="481" spans="1:19" x14ac:dyDescent="0.2">
      <c r="A481" s="189" t="s">
        <v>1105</v>
      </c>
      <c r="B481" s="180" t="s">
        <v>1106</v>
      </c>
      <c r="C481" s="191">
        <v>10000</v>
      </c>
      <c r="D481" s="192" t="s">
        <v>276</v>
      </c>
      <c r="E481" s="230">
        <v>1</v>
      </c>
      <c r="F481" s="248">
        <f t="shared" si="71"/>
        <v>10000</v>
      </c>
      <c r="G481" s="171"/>
      <c r="H481" s="171" t="s">
        <v>2696</v>
      </c>
      <c r="I481" s="249">
        <v>0</v>
      </c>
      <c r="J481" s="249">
        <v>0</v>
      </c>
      <c r="K481" s="249">
        <v>0</v>
      </c>
      <c r="L481" s="173">
        <v>0</v>
      </c>
      <c r="M481" s="173">
        <v>0</v>
      </c>
      <c r="N481" s="173">
        <v>1</v>
      </c>
      <c r="O481" s="174">
        <v>0</v>
      </c>
      <c r="P481" s="173">
        <v>0</v>
      </c>
      <c r="Q481" s="177"/>
      <c r="R481" s="177"/>
      <c r="S481" s="177"/>
    </row>
    <row r="482" spans="1:19" x14ac:dyDescent="0.2">
      <c r="A482" s="189" t="s">
        <v>1107</v>
      </c>
      <c r="B482" s="265" t="s">
        <v>1108</v>
      </c>
      <c r="C482" s="292">
        <v>10000</v>
      </c>
      <c r="D482" s="192" t="s">
        <v>276</v>
      </c>
      <c r="E482" s="230">
        <v>1</v>
      </c>
      <c r="F482" s="248">
        <f t="shared" si="71"/>
        <v>10000</v>
      </c>
      <c r="G482" s="171"/>
      <c r="H482" s="171" t="s">
        <v>2696</v>
      </c>
      <c r="I482" s="249">
        <v>0</v>
      </c>
      <c r="J482" s="249">
        <v>0</v>
      </c>
      <c r="K482" s="249">
        <v>0</v>
      </c>
      <c r="L482" s="173">
        <v>0</v>
      </c>
      <c r="M482" s="173">
        <v>0</v>
      </c>
      <c r="N482" s="173">
        <v>1</v>
      </c>
      <c r="O482" s="174">
        <v>0</v>
      </c>
      <c r="P482" s="173">
        <v>0</v>
      </c>
      <c r="Q482" s="177"/>
      <c r="R482" s="177"/>
      <c r="S482" s="177"/>
    </row>
    <row r="483" spans="1:19" x14ac:dyDescent="0.2">
      <c r="A483" s="189" t="s">
        <v>1109</v>
      </c>
      <c r="B483" s="265" t="s">
        <v>1110</v>
      </c>
      <c r="C483" s="191">
        <v>10000</v>
      </c>
      <c r="D483" s="192" t="s">
        <v>276</v>
      </c>
      <c r="E483" s="230">
        <v>1</v>
      </c>
      <c r="F483" s="248">
        <f t="shared" si="71"/>
        <v>10000</v>
      </c>
      <c r="G483" s="171"/>
      <c r="H483" s="171" t="s">
        <v>2696</v>
      </c>
      <c r="I483" s="249">
        <v>0</v>
      </c>
      <c r="J483" s="249">
        <v>0</v>
      </c>
      <c r="K483" s="249">
        <v>0</v>
      </c>
      <c r="L483" s="173">
        <v>0</v>
      </c>
      <c r="M483" s="173">
        <v>0</v>
      </c>
      <c r="N483" s="173">
        <v>1</v>
      </c>
      <c r="O483" s="174">
        <v>0</v>
      </c>
      <c r="P483" s="173">
        <v>0</v>
      </c>
      <c r="Q483" s="177"/>
      <c r="R483" s="177"/>
      <c r="S483" s="177"/>
    </row>
    <row r="484" spans="1:19" x14ac:dyDescent="0.2">
      <c r="A484" s="193"/>
      <c r="B484" s="259" t="s">
        <v>218</v>
      </c>
      <c r="C484" s="158"/>
      <c r="D484" s="216"/>
      <c r="E484" s="253"/>
      <c r="F484" s="277">
        <f>SUM(F476:F483)</f>
        <v>220000</v>
      </c>
      <c r="G484" s="255"/>
      <c r="H484" s="216"/>
      <c r="I484" s="249"/>
      <c r="J484" s="249"/>
      <c r="K484" s="249"/>
      <c r="M484" s="173">
        <f t="shared" si="69"/>
        <v>0</v>
      </c>
      <c r="N484" s="173">
        <v>0</v>
      </c>
      <c r="O484" s="174">
        <v>0</v>
      </c>
      <c r="P484" s="173">
        <v>0</v>
      </c>
      <c r="Q484" s="177"/>
      <c r="R484" s="177"/>
      <c r="S484" s="177"/>
    </row>
    <row r="485" spans="1:19" x14ac:dyDescent="0.2">
      <c r="A485" s="193"/>
      <c r="B485" s="260"/>
      <c r="C485" s="294"/>
      <c r="D485" s="295"/>
      <c r="E485" s="296"/>
      <c r="F485" s="277"/>
      <c r="G485" s="297"/>
      <c r="H485" s="295"/>
      <c r="I485" s="249"/>
      <c r="J485" s="249"/>
      <c r="K485" s="249"/>
      <c r="M485" s="173">
        <f t="shared" si="69"/>
        <v>0</v>
      </c>
      <c r="N485" s="173">
        <f t="shared" si="65"/>
        <v>0</v>
      </c>
      <c r="O485" s="174">
        <f t="shared" si="66"/>
        <v>0</v>
      </c>
      <c r="P485" s="173">
        <f t="shared" si="67"/>
        <v>0</v>
      </c>
      <c r="Q485" s="177"/>
      <c r="R485" s="177"/>
      <c r="S485" s="177"/>
    </row>
    <row r="486" spans="1:19" ht="39" customHeight="1" x14ac:dyDescent="0.2">
      <c r="A486" s="298"/>
      <c r="B486" s="265" t="s">
        <v>1111</v>
      </c>
      <c r="C486" s="276"/>
      <c r="D486" s="226"/>
      <c r="E486" s="299"/>
      <c r="F486" s="300"/>
      <c r="G486" s="301"/>
      <c r="H486" s="171" t="s">
        <v>2697</v>
      </c>
      <c r="I486" s="249">
        <v>0</v>
      </c>
      <c r="J486" s="249">
        <v>0</v>
      </c>
      <c r="K486" s="249">
        <v>0</v>
      </c>
      <c r="L486" s="173">
        <v>0</v>
      </c>
      <c r="M486" s="173">
        <f t="shared" si="69"/>
        <v>0</v>
      </c>
      <c r="N486" s="173">
        <f t="shared" si="65"/>
        <v>0</v>
      </c>
      <c r="O486" s="174">
        <f t="shared" si="66"/>
        <v>0</v>
      </c>
      <c r="P486" s="173">
        <f t="shared" si="67"/>
        <v>0</v>
      </c>
      <c r="Q486" s="177"/>
      <c r="R486" s="177"/>
      <c r="S486" s="177"/>
    </row>
    <row r="487" spans="1:19" x14ac:dyDescent="0.2">
      <c r="A487" s="302"/>
      <c r="B487" s="265"/>
      <c r="C487" s="276">
        <v>220000</v>
      </c>
      <c r="D487" s="226" t="s">
        <v>276</v>
      </c>
      <c r="E487" s="299">
        <v>1</v>
      </c>
      <c r="F487" s="300">
        <v>220000</v>
      </c>
      <c r="G487" s="301"/>
      <c r="H487" s="226"/>
      <c r="I487" s="249"/>
      <c r="J487" s="249"/>
      <c r="K487" s="249"/>
      <c r="M487" s="173">
        <f t="shared" si="69"/>
        <v>0.25</v>
      </c>
      <c r="N487" s="173">
        <f t="shared" si="65"/>
        <v>55000</v>
      </c>
      <c r="O487" s="174">
        <f t="shared" si="66"/>
        <v>55000</v>
      </c>
      <c r="P487" s="173">
        <f t="shared" si="67"/>
        <v>55000</v>
      </c>
      <c r="Q487" s="177"/>
      <c r="R487" s="177"/>
      <c r="S487" s="177"/>
    </row>
    <row r="488" spans="1:19" x14ac:dyDescent="0.2">
      <c r="A488" s="298"/>
      <c r="B488" s="265"/>
      <c r="C488" s="276"/>
      <c r="D488" s="226"/>
      <c r="E488" s="299"/>
      <c r="F488" s="300"/>
      <c r="G488" s="301"/>
      <c r="H488" s="226"/>
      <c r="I488" s="249"/>
      <c r="J488" s="249"/>
      <c r="K488" s="249"/>
      <c r="M488" s="173">
        <f t="shared" si="69"/>
        <v>0</v>
      </c>
      <c r="N488" s="173">
        <f t="shared" si="65"/>
        <v>0</v>
      </c>
      <c r="O488" s="174">
        <f t="shared" si="66"/>
        <v>0</v>
      </c>
      <c r="P488" s="173">
        <f t="shared" si="67"/>
        <v>0</v>
      </c>
      <c r="Q488" s="177"/>
      <c r="R488" s="177"/>
      <c r="S488" s="177"/>
    </row>
    <row r="489" spans="1:19" x14ac:dyDescent="0.2">
      <c r="A489" s="189" t="s">
        <v>1112</v>
      </c>
      <c r="B489" s="265" t="s">
        <v>1113</v>
      </c>
      <c r="C489" s="191"/>
      <c r="D489" s="192"/>
      <c r="E489" s="247"/>
      <c r="F489" s="248"/>
      <c r="G489" s="171"/>
      <c r="H489" s="192"/>
      <c r="I489" s="249"/>
      <c r="J489" s="249"/>
      <c r="K489" s="249"/>
      <c r="M489" s="173">
        <f t="shared" si="64"/>
        <v>0</v>
      </c>
      <c r="N489" s="173">
        <f t="shared" si="65"/>
        <v>0</v>
      </c>
      <c r="O489" s="174">
        <f t="shared" si="66"/>
        <v>0</v>
      </c>
      <c r="P489" s="173">
        <f t="shared" si="67"/>
        <v>0</v>
      </c>
      <c r="Q489" s="177"/>
      <c r="R489" s="177"/>
      <c r="S489" s="177"/>
    </row>
    <row r="490" spans="1:19" x14ac:dyDescent="0.2">
      <c r="A490" s="189"/>
      <c r="B490" s="180" t="s">
        <v>1114</v>
      </c>
      <c r="C490" s="292">
        <v>1000000</v>
      </c>
      <c r="D490" s="192" t="s">
        <v>276</v>
      </c>
      <c r="E490" s="8">
        <v>1</v>
      </c>
      <c r="F490" s="248">
        <v>1000000</v>
      </c>
      <c r="G490" s="171"/>
      <c r="H490" s="171" t="s">
        <v>2698</v>
      </c>
      <c r="I490" s="249">
        <v>0</v>
      </c>
      <c r="J490" s="249">
        <v>0</v>
      </c>
      <c r="K490" s="249">
        <v>0</v>
      </c>
      <c r="L490" s="173">
        <v>0</v>
      </c>
      <c r="M490" s="173">
        <f t="shared" si="64"/>
        <v>250000</v>
      </c>
      <c r="N490" s="173">
        <f t="shared" si="65"/>
        <v>250000</v>
      </c>
      <c r="O490" s="174">
        <f t="shared" si="66"/>
        <v>250000</v>
      </c>
      <c r="P490" s="173">
        <f t="shared" si="67"/>
        <v>250000</v>
      </c>
      <c r="Q490" s="177"/>
      <c r="R490" s="177"/>
      <c r="S490" s="177"/>
    </row>
    <row r="491" spans="1:19" x14ac:dyDescent="0.2">
      <c r="A491" s="189"/>
      <c r="B491" s="180" t="s">
        <v>1115</v>
      </c>
      <c r="C491" s="292">
        <v>350000</v>
      </c>
      <c r="D491" s="192" t="s">
        <v>276</v>
      </c>
      <c r="E491" s="247">
        <v>1</v>
      </c>
      <c r="F491" s="248">
        <v>950000</v>
      </c>
      <c r="G491" s="171"/>
      <c r="H491" s="171" t="s">
        <v>2698</v>
      </c>
      <c r="I491" s="249">
        <v>0</v>
      </c>
      <c r="J491" s="249">
        <v>0</v>
      </c>
      <c r="K491" s="249">
        <v>0</v>
      </c>
      <c r="L491" s="173">
        <v>0</v>
      </c>
      <c r="M491" s="173">
        <f t="shared" si="64"/>
        <v>237500</v>
      </c>
      <c r="N491" s="173">
        <f t="shared" si="65"/>
        <v>237500</v>
      </c>
      <c r="O491" s="174">
        <f t="shared" si="66"/>
        <v>237500</v>
      </c>
      <c r="P491" s="173">
        <f t="shared" si="67"/>
        <v>237500</v>
      </c>
      <c r="Q491" s="177"/>
      <c r="R491" s="177"/>
      <c r="S491" s="177"/>
    </row>
    <row r="492" spans="1:19" x14ac:dyDescent="0.2">
      <c r="A492" s="189"/>
      <c r="B492" s="180" t="s">
        <v>1116</v>
      </c>
      <c r="C492" s="292">
        <v>250000</v>
      </c>
      <c r="D492" s="192" t="s">
        <v>276</v>
      </c>
      <c r="E492" s="247">
        <v>1</v>
      </c>
      <c r="F492" s="248">
        <v>250000</v>
      </c>
      <c r="G492" s="171"/>
      <c r="H492" s="171" t="s">
        <v>2698</v>
      </c>
      <c r="I492" s="249">
        <v>0</v>
      </c>
      <c r="J492" s="249">
        <v>0</v>
      </c>
      <c r="K492" s="249">
        <v>0</v>
      </c>
      <c r="L492" s="173">
        <v>0</v>
      </c>
      <c r="M492" s="173">
        <f t="shared" si="64"/>
        <v>62500</v>
      </c>
      <c r="N492" s="173">
        <f t="shared" si="65"/>
        <v>62500</v>
      </c>
      <c r="O492" s="174">
        <f t="shared" si="66"/>
        <v>62500</v>
      </c>
      <c r="P492" s="173">
        <f t="shared" si="67"/>
        <v>62500</v>
      </c>
      <c r="Q492" s="177"/>
      <c r="R492" s="177"/>
      <c r="S492" s="177"/>
    </row>
    <row r="493" spans="1:19" x14ac:dyDescent="0.2">
      <c r="A493" s="189"/>
      <c r="B493" s="180"/>
      <c r="C493" s="191"/>
      <c r="D493" s="192"/>
      <c r="E493" s="247"/>
      <c r="F493" s="254">
        <f>SUM(F490:F492)</f>
        <v>2200000</v>
      </c>
      <c r="G493" s="171"/>
      <c r="H493" s="192"/>
      <c r="I493" s="249"/>
      <c r="J493" s="249"/>
      <c r="K493" s="249"/>
      <c r="M493" s="173">
        <f t="shared" si="64"/>
        <v>550000</v>
      </c>
      <c r="N493" s="173">
        <f t="shared" si="65"/>
        <v>550000</v>
      </c>
      <c r="O493" s="174">
        <f t="shared" si="66"/>
        <v>550000</v>
      </c>
      <c r="P493" s="173">
        <f t="shared" si="67"/>
        <v>550000</v>
      </c>
      <c r="Q493" s="177"/>
      <c r="R493" s="177"/>
      <c r="S493" s="177"/>
    </row>
    <row r="494" spans="1:19" x14ac:dyDescent="0.2">
      <c r="A494" s="189"/>
      <c r="B494" s="180"/>
      <c r="C494" s="191"/>
      <c r="D494" s="192"/>
      <c r="E494" s="247"/>
      <c r="F494" s="248"/>
      <c r="G494" s="171"/>
      <c r="H494" s="192"/>
      <c r="I494" s="249"/>
      <c r="J494" s="249"/>
      <c r="K494" s="249"/>
      <c r="M494" s="173">
        <f t="shared" si="64"/>
        <v>0</v>
      </c>
      <c r="N494" s="173">
        <f t="shared" si="65"/>
        <v>0</v>
      </c>
      <c r="O494" s="174">
        <f t="shared" si="66"/>
        <v>0</v>
      </c>
      <c r="P494" s="173">
        <f t="shared" si="67"/>
        <v>0</v>
      </c>
      <c r="Q494" s="177"/>
      <c r="R494" s="177"/>
      <c r="S494" s="177"/>
    </row>
    <row r="495" spans="1:19" x14ac:dyDescent="0.2">
      <c r="A495" s="189"/>
      <c r="B495" s="259" t="s">
        <v>1117</v>
      </c>
      <c r="C495" s="191"/>
      <c r="D495" s="192"/>
      <c r="E495" s="247"/>
      <c r="F495" s="248"/>
      <c r="G495" s="171"/>
      <c r="H495" s="192"/>
      <c r="I495" s="249"/>
      <c r="J495" s="249"/>
      <c r="K495" s="249"/>
      <c r="M495" s="173">
        <f t="shared" si="64"/>
        <v>0</v>
      </c>
      <c r="N495" s="173">
        <f t="shared" si="65"/>
        <v>0</v>
      </c>
      <c r="O495" s="174">
        <f t="shared" si="66"/>
        <v>0</v>
      </c>
      <c r="P495" s="173">
        <f t="shared" si="67"/>
        <v>0</v>
      </c>
      <c r="Q495" s="177"/>
      <c r="R495" s="177"/>
      <c r="S495" s="177"/>
    </row>
    <row r="496" spans="1:19" x14ac:dyDescent="0.2">
      <c r="A496" s="189"/>
      <c r="B496" s="259"/>
      <c r="C496" s="191">
        <v>15000000</v>
      </c>
      <c r="D496" s="192"/>
      <c r="E496" s="247"/>
      <c r="F496" s="254">
        <v>15000000</v>
      </c>
      <c r="G496" s="171"/>
      <c r="H496" s="171" t="s">
        <v>2681</v>
      </c>
      <c r="I496" s="249">
        <v>0</v>
      </c>
      <c r="J496" s="249">
        <v>0</v>
      </c>
      <c r="K496" s="249">
        <v>0</v>
      </c>
      <c r="L496" s="173">
        <v>0</v>
      </c>
      <c r="M496" s="173">
        <f t="shared" si="64"/>
        <v>3750000</v>
      </c>
      <c r="N496" s="173">
        <f t="shared" si="65"/>
        <v>3750000</v>
      </c>
      <c r="O496" s="174">
        <f t="shared" si="66"/>
        <v>3750000</v>
      </c>
      <c r="P496" s="173">
        <f t="shared" si="67"/>
        <v>3750000</v>
      </c>
      <c r="Q496" s="177"/>
      <c r="R496" s="177"/>
      <c r="S496" s="177"/>
    </row>
    <row r="497" spans="1:19" x14ac:dyDescent="0.2">
      <c r="A497" s="189"/>
      <c r="B497" s="180"/>
      <c r="C497" s="191"/>
      <c r="D497" s="192"/>
      <c r="E497" s="247"/>
      <c r="F497" s="277"/>
      <c r="G497" s="171"/>
      <c r="H497" s="192"/>
      <c r="I497" s="173"/>
      <c r="J497" s="173"/>
      <c r="K497" s="173"/>
      <c r="M497" s="173">
        <f t="shared" si="64"/>
        <v>0</v>
      </c>
      <c r="N497" s="173">
        <f t="shared" si="65"/>
        <v>0</v>
      </c>
      <c r="O497" s="174">
        <f t="shared" si="66"/>
        <v>0</v>
      </c>
      <c r="P497" s="173">
        <f t="shared" si="67"/>
        <v>0</v>
      </c>
      <c r="Q497" s="177"/>
      <c r="R497" s="177"/>
      <c r="S497" s="177"/>
    </row>
    <row r="498" spans="1:19" x14ac:dyDescent="0.2">
      <c r="A498" s="189"/>
      <c r="B498" s="180"/>
      <c r="C498" s="191"/>
      <c r="D498" s="192"/>
      <c r="E498" s="247"/>
      <c r="F498" s="248"/>
      <c r="G498" s="171"/>
      <c r="H498" s="192"/>
      <c r="I498" s="173"/>
      <c r="J498" s="173"/>
      <c r="K498" s="173"/>
      <c r="M498" s="173">
        <f t="shared" si="64"/>
        <v>0</v>
      </c>
      <c r="N498" s="173">
        <f t="shared" si="65"/>
        <v>0</v>
      </c>
      <c r="O498" s="174">
        <f t="shared" si="66"/>
        <v>0</v>
      </c>
      <c r="P498" s="173">
        <f t="shared" si="67"/>
        <v>0</v>
      </c>
      <c r="Q498" s="177"/>
      <c r="R498" s="177"/>
      <c r="S498" s="177"/>
    </row>
    <row r="499" spans="1:19" x14ac:dyDescent="0.2">
      <c r="A499" s="189"/>
      <c r="B499" s="190"/>
      <c r="C499" s="301"/>
      <c r="D499" s="191"/>
      <c r="E499" s="190"/>
      <c r="F499" s="303"/>
      <c r="G499" s="192"/>
      <c r="H499" s="171"/>
      <c r="I499" s="173"/>
      <c r="J499" s="173"/>
      <c r="K499" s="174"/>
      <c r="M499" s="175"/>
      <c r="N499" s="173"/>
      <c r="O499" s="173"/>
      <c r="P499" s="174"/>
      <c r="Q499" s="177"/>
      <c r="R499" s="177"/>
      <c r="S499" s="177"/>
    </row>
  </sheetData>
  <mergeCells count="21">
    <mergeCell ref="A310:A311"/>
    <mergeCell ref="C310:C311"/>
    <mergeCell ref="D310:D311"/>
    <mergeCell ref="E310:E311"/>
    <mergeCell ref="F310:F311"/>
    <mergeCell ref="H310:H311"/>
    <mergeCell ref="I310:I311"/>
    <mergeCell ref="J310:L310"/>
    <mergeCell ref="M310:Q310"/>
    <mergeCell ref="M1:P1"/>
    <mergeCell ref="A309:Q309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G310:G3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J1" workbookViewId="0">
      <selection activeCell="R28" sqref="R28"/>
    </sheetView>
  </sheetViews>
  <sheetFormatPr defaultColWidth="16" defaultRowHeight="15" x14ac:dyDescent="0.25"/>
  <cols>
    <col min="1" max="7" width="16" style="2"/>
    <col min="8" max="8" width="39" style="2" customWidth="1"/>
    <col min="9" max="9" width="16" style="2"/>
    <col min="10" max="10" width="5.42578125" style="2" customWidth="1"/>
    <col min="11" max="11" width="5.140625" style="2" customWidth="1"/>
    <col min="12" max="12" width="5.85546875" style="2" customWidth="1"/>
    <col min="13" max="13" width="10.85546875" style="2" customWidth="1"/>
    <col min="14" max="16384" width="16" style="2"/>
  </cols>
  <sheetData>
    <row r="1" spans="1:18" s="10" customFormat="1" x14ac:dyDescent="0.25">
      <c r="A1" s="36" t="s">
        <v>213</v>
      </c>
      <c r="B1" s="10" t="s">
        <v>214</v>
      </c>
      <c r="C1" s="10" t="s">
        <v>215</v>
      </c>
      <c r="D1" s="10" t="s">
        <v>216</v>
      </c>
      <c r="E1" s="10" t="s">
        <v>217</v>
      </c>
      <c r="F1" s="10" t="e">
        <v>#REF!</v>
      </c>
      <c r="G1" s="10" t="s">
        <v>219</v>
      </c>
      <c r="I1" s="36" t="s">
        <v>0</v>
      </c>
      <c r="J1" s="10" t="s">
        <v>221</v>
      </c>
      <c r="N1" s="10" t="s">
        <v>2</v>
      </c>
      <c r="O1" s="10" t="s">
        <v>3</v>
      </c>
    </row>
    <row r="2" spans="1:18" s="10" customFormat="1" ht="32.25" customHeight="1" x14ac:dyDescent="0.25">
      <c r="A2" s="119"/>
      <c r="B2" s="83"/>
      <c r="C2" s="1"/>
      <c r="D2" s="1"/>
      <c r="E2" s="120"/>
      <c r="F2" s="118" t="s">
        <v>2383</v>
      </c>
      <c r="G2" s="10" t="e">
        <v>#REF!</v>
      </c>
      <c r="H2" s="10" t="s">
        <v>2384</v>
      </c>
      <c r="I2" s="119"/>
      <c r="J2" s="10" t="s">
        <v>4</v>
      </c>
      <c r="K2" s="10" t="s">
        <v>5</v>
      </c>
      <c r="L2" s="10" t="s">
        <v>6</v>
      </c>
      <c r="M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</row>
    <row r="3" spans="1:18" x14ac:dyDescent="0.25">
      <c r="A3" s="2" t="s">
        <v>939</v>
      </c>
      <c r="B3" s="2" t="s">
        <v>85</v>
      </c>
      <c r="C3" s="2">
        <v>550</v>
      </c>
      <c r="D3" s="2" t="s">
        <v>226</v>
      </c>
      <c r="E3" s="2">
        <v>80</v>
      </c>
      <c r="F3" s="2">
        <v>44000</v>
      </c>
      <c r="G3" s="2" t="s">
        <v>1683</v>
      </c>
      <c r="H3" s="2" t="s">
        <v>1118</v>
      </c>
      <c r="I3" s="2">
        <v>2211101</v>
      </c>
      <c r="J3" s="2">
        <v>10</v>
      </c>
      <c r="K3" s="2">
        <v>10</v>
      </c>
      <c r="L3" s="2">
        <v>10</v>
      </c>
      <c r="M3" s="2">
        <v>70</v>
      </c>
      <c r="N3" s="2">
        <v>100</v>
      </c>
      <c r="O3" s="2">
        <v>11000</v>
      </c>
      <c r="P3" s="2">
        <v>11000</v>
      </c>
      <c r="Q3" s="2">
        <v>11000</v>
      </c>
      <c r="R3" s="2">
        <v>11000</v>
      </c>
    </row>
    <row r="4" spans="1:18" x14ac:dyDescent="0.25">
      <c r="A4" s="2" t="s">
        <v>84</v>
      </c>
      <c r="B4" s="2" t="s">
        <v>940</v>
      </c>
      <c r="C4" s="2">
        <v>3500</v>
      </c>
      <c r="D4" s="2" t="s">
        <v>226</v>
      </c>
      <c r="E4" s="2">
        <v>3</v>
      </c>
      <c r="F4" s="2">
        <v>10500</v>
      </c>
      <c r="G4" s="2" t="s">
        <v>1683</v>
      </c>
      <c r="H4" s="2" t="s">
        <v>1118</v>
      </c>
      <c r="I4" s="2">
        <v>2211101</v>
      </c>
      <c r="J4" s="2">
        <v>10</v>
      </c>
      <c r="K4" s="2">
        <v>10</v>
      </c>
      <c r="L4" s="2">
        <v>10</v>
      </c>
      <c r="M4" s="2">
        <v>70</v>
      </c>
      <c r="N4" s="2">
        <v>100</v>
      </c>
      <c r="O4" s="2">
        <v>2625</v>
      </c>
      <c r="P4" s="2">
        <v>2625</v>
      </c>
      <c r="Q4" s="2">
        <v>2625</v>
      </c>
      <c r="R4" s="2">
        <v>2625</v>
      </c>
    </row>
    <row r="5" spans="1:18" x14ac:dyDescent="0.25">
      <c r="A5" s="2" t="s">
        <v>116</v>
      </c>
      <c r="B5" s="2" t="s">
        <v>2385</v>
      </c>
      <c r="C5" s="2">
        <v>700</v>
      </c>
      <c r="D5" s="2" t="s">
        <v>2386</v>
      </c>
      <c r="E5" s="2">
        <v>15</v>
      </c>
      <c r="F5" s="2">
        <v>10500</v>
      </c>
      <c r="G5" s="2" t="s">
        <v>227</v>
      </c>
      <c r="H5" s="2" t="s">
        <v>1118</v>
      </c>
      <c r="I5" s="2">
        <v>2211101</v>
      </c>
      <c r="J5" s="2">
        <v>10</v>
      </c>
      <c r="K5" s="2">
        <v>10</v>
      </c>
      <c r="L5" s="2">
        <v>10</v>
      </c>
      <c r="M5" s="2">
        <v>70</v>
      </c>
      <c r="N5" s="2">
        <v>100</v>
      </c>
      <c r="O5" s="2">
        <v>2625</v>
      </c>
      <c r="P5" s="2">
        <v>2625</v>
      </c>
      <c r="Q5" s="2">
        <v>2625</v>
      </c>
      <c r="R5" s="2">
        <v>2625</v>
      </c>
    </row>
    <row r="6" spans="1:18" x14ac:dyDescent="0.25">
      <c r="A6" s="2" t="s">
        <v>228</v>
      </c>
      <c r="B6" s="2" t="s">
        <v>1685</v>
      </c>
      <c r="C6" s="2">
        <v>700</v>
      </c>
      <c r="D6" s="2" t="s">
        <v>962</v>
      </c>
      <c r="E6" s="2">
        <v>15</v>
      </c>
      <c r="F6" s="2">
        <v>10500</v>
      </c>
      <c r="G6" s="2" t="s">
        <v>1683</v>
      </c>
      <c r="H6" s="2" t="s">
        <v>1118</v>
      </c>
      <c r="I6" s="2">
        <v>2211101</v>
      </c>
      <c r="J6" s="2">
        <v>10</v>
      </c>
      <c r="K6" s="2">
        <v>10</v>
      </c>
      <c r="L6" s="2">
        <v>10</v>
      </c>
      <c r="M6" s="2">
        <v>70</v>
      </c>
      <c r="N6" s="2">
        <v>100</v>
      </c>
      <c r="O6" s="2">
        <v>2625</v>
      </c>
      <c r="P6" s="2">
        <v>2625</v>
      </c>
      <c r="Q6" s="2">
        <v>2625</v>
      </c>
      <c r="R6" s="2">
        <v>2625</v>
      </c>
    </row>
    <row r="7" spans="1:18" x14ac:dyDescent="0.25">
      <c r="A7" s="2" t="s">
        <v>2387</v>
      </c>
      <c r="B7" s="2" t="s">
        <v>1686</v>
      </c>
      <c r="C7" s="2">
        <v>300</v>
      </c>
      <c r="D7" s="2" t="s">
        <v>1687</v>
      </c>
      <c r="E7" s="2">
        <v>50</v>
      </c>
      <c r="F7" s="2">
        <v>15000</v>
      </c>
      <c r="G7" s="2" t="s">
        <v>1683</v>
      </c>
      <c r="H7" s="2" t="s">
        <v>1118</v>
      </c>
      <c r="I7" s="2">
        <v>2211101</v>
      </c>
      <c r="J7" s="2">
        <v>10</v>
      </c>
      <c r="K7" s="2">
        <v>10</v>
      </c>
      <c r="L7" s="2">
        <v>10</v>
      </c>
      <c r="M7" s="2">
        <v>70</v>
      </c>
      <c r="N7" s="2">
        <v>100</v>
      </c>
      <c r="O7" s="2">
        <v>3750</v>
      </c>
      <c r="P7" s="2">
        <v>3750</v>
      </c>
      <c r="Q7" s="2">
        <v>3750</v>
      </c>
      <c r="R7" s="2">
        <v>3750</v>
      </c>
    </row>
    <row r="8" spans="1:18" x14ac:dyDescent="0.25">
      <c r="A8" s="2" t="s">
        <v>943</v>
      </c>
      <c r="B8" s="2" t="s">
        <v>944</v>
      </c>
      <c r="C8" s="2">
        <v>60</v>
      </c>
      <c r="D8" s="2" t="s">
        <v>1687</v>
      </c>
      <c r="E8" s="2">
        <v>50</v>
      </c>
      <c r="F8" s="2">
        <v>3000</v>
      </c>
      <c r="G8" s="2" t="s">
        <v>1683</v>
      </c>
      <c r="H8" s="2" t="s">
        <v>1118</v>
      </c>
      <c r="I8" s="2">
        <v>2211101</v>
      </c>
      <c r="J8" s="2">
        <v>10</v>
      </c>
      <c r="K8" s="2">
        <v>10</v>
      </c>
      <c r="L8" s="2">
        <v>10</v>
      </c>
      <c r="M8" s="2">
        <v>70</v>
      </c>
      <c r="N8" s="2">
        <v>100</v>
      </c>
      <c r="O8" s="2">
        <v>750</v>
      </c>
      <c r="P8" s="2">
        <v>750</v>
      </c>
      <c r="Q8" s="2">
        <v>750</v>
      </c>
      <c r="R8" s="2">
        <v>750</v>
      </c>
    </row>
    <row r="9" spans="1:18" x14ac:dyDescent="0.25">
      <c r="A9" s="2" t="s">
        <v>122</v>
      </c>
      <c r="B9" s="2" t="s">
        <v>232</v>
      </c>
      <c r="C9" s="2">
        <v>120</v>
      </c>
      <c r="D9" s="2" t="s">
        <v>962</v>
      </c>
      <c r="E9" s="2">
        <v>15</v>
      </c>
      <c r="F9" s="2">
        <v>1800</v>
      </c>
      <c r="G9" s="2" t="s">
        <v>1683</v>
      </c>
      <c r="H9" s="2" t="s">
        <v>1118</v>
      </c>
      <c r="I9" s="2">
        <v>2211101</v>
      </c>
      <c r="J9" s="2">
        <v>10</v>
      </c>
      <c r="K9" s="2">
        <v>10</v>
      </c>
      <c r="L9" s="2">
        <v>10</v>
      </c>
      <c r="M9" s="2">
        <v>70</v>
      </c>
      <c r="N9" s="2">
        <v>100</v>
      </c>
      <c r="O9" s="2">
        <v>450</v>
      </c>
      <c r="P9" s="2">
        <v>450</v>
      </c>
      <c r="Q9" s="2">
        <v>450</v>
      </c>
      <c r="R9" s="2">
        <v>450</v>
      </c>
    </row>
    <row r="10" spans="1:18" x14ac:dyDescent="0.25">
      <c r="A10" s="2" t="s">
        <v>90</v>
      </c>
      <c r="B10" s="2" t="s">
        <v>91</v>
      </c>
      <c r="C10" s="2">
        <v>150</v>
      </c>
      <c r="D10" s="2" t="s">
        <v>1687</v>
      </c>
      <c r="E10" s="2">
        <v>20</v>
      </c>
      <c r="F10" s="2">
        <v>3000</v>
      </c>
      <c r="G10" s="2" t="s">
        <v>1683</v>
      </c>
      <c r="H10" s="2" t="s">
        <v>1118</v>
      </c>
      <c r="I10" s="2">
        <v>2211101</v>
      </c>
      <c r="J10" s="2">
        <v>10</v>
      </c>
      <c r="K10" s="2">
        <v>10</v>
      </c>
      <c r="L10" s="2">
        <v>10</v>
      </c>
      <c r="M10" s="2">
        <v>70</v>
      </c>
      <c r="N10" s="2">
        <v>100</v>
      </c>
      <c r="O10" s="2">
        <v>750</v>
      </c>
      <c r="P10" s="2">
        <v>750</v>
      </c>
      <c r="Q10" s="2">
        <v>750</v>
      </c>
      <c r="R10" s="2">
        <v>750</v>
      </c>
    </row>
    <row r="11" spans="1:18" x14ac:dyDescent="0.25">
      <c r="A11" s="2" t="s">
        <v>92</v>
      </c>
      <c r="B11" s="2" t="s">
        <v>93</v>
      </c>
      <c r="C11" s="2">
        <v>200</v>
      </c>
      <c r="D11" s="2" t="s">
        <v>233</v>
      </c>
      <c r="E11" s="2">
        <v>30</v>
      </c>
      <c r="F11" s="2">
        <v>6000</v>
      </c>
      <c r="G11" s="2" t="s">
        <v>1683</v>
      </c>
      <c r="H11" s="2" t="s">
        <v>1118</v>
      </c>
      <c r="I11" s="2">
        <v>2211101</v>
      </c>
      <c r="J11" s="2">
        <v>10</v>
      </c>
      <c r="K11" s="2">
        <v>10</v>
      </c>
      <c r="L11" s="2">
        <v>10</v>
      </c>
      <c r="M11" s="2">
        <v>70</v>
      </c>
      <c r="N11" s="2">
        <v>100</v>
      </c>
      <c r="O11" s="2">
        <v>1500</v>
      </c>
      <c r="P11" s="2">
        <v>1500</v>
      </c>
      <c r="Q11" s="2">
        <v>1500</v>
      </c>
      <c r="R11" s="2">
        <v>1500</v>
      </c>
    </row>
    <row r="12" spans="1:18" x14ac:dyDescent="0.25">
      <c r="A12" s="2" t="s">
        <v>945</v>
      </c>
      <c r="B12" s="2" t="s">
        <v>95</v>
      </c>
      <c r="C12" s="2">
        <v>600</v>
      </c>
      <c r="D12" s="2" t="s">
        <v>518</v>
      </c>
      <c r="E12" s="2">
        <v>15</v>
      </c>
      <c r="F12" s="2">
        <v>9000</v>
      </c>
      <c r="G12" s="2" t="s">
        <v>1683</v>
      </c>
      <c r="H12" s="2" t="s">
        <v>1118</v>
      </c>
      <c r="I12" s="2">
        <v>2211101</v>
      </c>
      <c r="J12" s="2">
        <v>10</v>
      </c>
      <c r="K12" s="2">
        <v>10</v>
      </c>
      <c r="L12" s="2">
        <v>10</v>
      </c>
      <c r="M12" s="2">
        <v>70</v>
      </c>
      <c r="N12" s="2">
        <v>100</v>
      </c>
      <c r="O12" s="2">
        <v>2250</v>
      </c>
      <c r="P12" s="2">
        <v>2250</v>
      </c>
      <c r="Q12" s="2">
        <v>2250</v>
      </c>
      <c r="R12" s="2">
        <v>2250</v>
      </c>
    </row>
    <row r="13" spans="1:18" x14ac:dyDescent="0.25">
      <c r="A13" s="2" t="s">
        <v>98</v>
      </c>
      <c r="B13" s="2" t="s">
        <v>97</v>
      </c>
      <c r="C13" s="2">
        <v>250</v>
      </c>
      <c r="D13" s="2" t="s">
        <v>946</v>
      </c>
      <c r="E13" s="2">
        <v>50</v>
      </c>
      <c r="F13" s="2">
        <v>12500</v>
      </c>
      <c r="G13" s="2" t="s">
        <v>1683</v>
      </c>
      <c r="H13" s="2" t="s">
        <v>1118</v>
      </c>
      <c r="I13" s="2">
        <v>2211101</v>
      </c>
      <c r="J13" s="2">
        <v>10</v>
      </c>
      <c r="K13" s="2">
        <v>10</v>
      </c>
      <c r="L13" s="2">
        <v>10</v>
      </c>
      <c r="M13" s="2">
        <v>70</v>
      </c>
      <c r="N13" s="2">
        <v>100</v>
      </c>
      <c r="O13" s="2">
        <v>3125</v>
      </c>
      <c r="P13" s="2">
        <v>3125</v>
      </c>
      <c r="Q13" s="2">
        <v>3125</v>
      </c>
      <c r="R13" s="2">
        <v>3125</v>
      </c>
    </row>
    <row r="14" spans="1:18" x14ac:dyDescent="0.25">
      <c r="A14" s="2" t="s">
        <v>96</v>
      </c>
      <c r="B14" s="2" t="s">
        <v>99</v>
      </c>
      <c r="C14" s="2">
        <v>500</v>
      </c>
      <c r="D14" s="2" t="s">
        <v>946</v>
      </c>
      <c r="E14" s="2">
        <v>20</v>
      </c>
      <c r="F14" s="2">
        <v>10000</v>
      </c>
      <c r="G14" s="2" t="s">
        <v>1683</v>
      </c>
      <c r="H14" s="2" t="s">
        <v>1118</v>
      </c>
      <c r="I14" s="2">
        <v>2211101</v>
      </c>
      <c r="J14" s="2">
        <v>10</v>
      </c>
      <c r="K14" s="2">
        <v>10</v>
      </c>
      <c r="L14" s="2">
        <v>10</v>
      </c>
      <c r="M14" s="2">
        <v>70</v>
      </c>
      <c r="N14" s="2">
        <v>100</v>
      </c>
      <c r="O14" s="2">
        <v>2500</v>
      </c>
      <c r="P14" s="2">
        <v>2500</v>
      </c>
      <c r="Q14" s="2">
        <v>2500</v>
      </c>
      <c r="R14" s="2">
        <v>2500</v>
      </c>
    </row>
    <row r="15" spans="1:18" x14ac:dyDescent="0.25">
      <c r="A15" s="2" t="s">
        <v>947</v>
      </c>
      <c r="B15" s="2" t="s">
        <v>101</v>
      </c>
      <c r="C15" s="2">
        <v>450</v>
      </c>
      <c r="D15" s="2" t="s">
        <v>962</v>
      </c>
      <c r="E15" s="2">
        <v>10</v>
      </c>
      <c r="F15" s="2">
        <v>4500</v>
      </c>
      <c r="G15" s="2" t="s">
        <v>1683</v>
      </c>
      <c r="H15" s="2" t="s">
        <v>1118</v>
      </c>
      <c r="I15" s="2">
        <v>2211101</v>
      </c>
      <c r="J15" s="2">
        <v>10</v>
      </c>
      <c r="K15" s="2">
        <v>10</v>
      </c>
      <c r="L15" s="2">
        <v>10</v>
      </c>
      <c r="M15" s="2">
        <v>70</v>
      </c>
      <c r="N15" s="2">
        <v>100</v>
      </c>
      <c r="O15" s="2">
        <v>1125</v>
      </c>
      <c r="P15" s="2">
        <v>1125</v>
      </c>
      <c r="Q15" s="2">
        <v>1125</v>
      </c>
      <c r="R15" s="2">
        <v>1125</v>
      </c>
    </row>
    <row r="16" spans="1:18" x14ac:dyDescent="0.25">
      <c r="A16" s="2" t="s">
        <v>234</v>
      </c>
      <c r="B16" s="2" t="s">
        <v>235</v>
      </c>
      <c r="C16" s="2">
        <v>40</v>
      </c>
      <c r="D16" s="2" t="s">
        <v>233</v>
      </c>
      <c r="E16" s="2">
        <v>20</v>
      </c>
      <c r="F16" s="2">
        <v>800</v>
      </c>
      <c r="G16" s="2" t="s">
        <v>1683</v>
      </c>
      <c r="H16" s="2" t="s">
        <v>1118</v>
      </c>
      <c r="I16" s="2">
        <v>2211101</v>
      </c>
      <c r="J16" s="2">
        <v>10</v>
      </c>
      <c r="K16" s="2">
        <v>10</v>
      </c>
      <c r="L16" s="2">
        <v>10</v>
      </c>
      <c r="M16" s="2">
        <v>70</v>
      </c>
      <c r="N16" s="2">
        <v>100</v>
      </c>
      <c r="O16" s="2">
        <v>200</v>
      </c>
      <c r="P16" s="2">
        <v>200</v>
      </c>
      <c r="Q16" s="2">
        <v>200</v>
      </c>
      <c r="R16" s="2">
        <v>200</v>
      </c>
    </row>
    <row r="17" spans="1:18" x14ac:dyDescent="0.25">
      <c r="A17" s="2" t="s">
        <v>948</v>
      </c>
      <c r="B17" s="2" t="s">
        <v>103</v>
      </c>
      <c r="C17" s="2">
        <v>400</v>
      </c>
      <c r="D17" s="2" t="s">
        <v>962</v>
      </c>
      <c r="E17" s="2">
        <v>10</v>
      </c>
      <c r="F17" s="2">
        <v>4000</v>
      </c>
      <c r="G17" s="2" t="s">
        <v>1683</v>
      </c>
      <c r="H17" s="2" t="s">
        <v>1118</v>
      </c>
      <c r="I17" s="2">
        <v>2211101</v>
      </c>
      <c r="J17" s="2">
        <v>10</v>
      </c>
      <c r="K17" s="2">
        <v>10</v>
      </c>
      <c r="L17" s="2">
        <v>10</v>
      </c>
      <c r="M17" s="2">
        <v>70</v>
      </c>
      <c r="N17" s="2">
        <v>100</v>
      </c>
      <c r="O17" s="2">
        <v>1000</v>
      </c>
      <c r="P17" s="2">
        <v>1000</v>
      </c>
      <c r="Q17" s="2">
        <v>1000</v>
      </c>
      <c r="R17" s="2">
        <v>1000</v>
      </c>
    </row>
    <row r="18" spans="1:18" x14ac:dyDescent="0.25">
      <c r="A18" s="2" t="s">
        <v>949</v>
      </c>
      <c r="B18" s="2" t="s">
        <v>105</v>
      </c>
      <c r="C18" s="2">
        <v>100</v>
      </c>
      <c r="D18" s="2" t="s">
        <v>962</v>
      </c>
      <c r="E18" s="2">
        <v>10</v>
      </c>
      <c r="F18" s="2">
        <v>1000</v>
      </c>
      <c r="G18" s="2" t="s">
        <v>1683</v>
      </c>
      <c r="H18" s="2" t="s">
        <v>1118</v>
      </c>
      <c r="I18" s="2">
        <v>2211101</v>
      </c>
      <c r="J18" s="2">
        <v>10</v>
      </c>
      <c r="K18" s="2">
        <v>10</v>
      </c>
      <c r="L18" s="2">
        <v>10</v>
      </c>
      <c r="M18" s="2">
        <v>70</v>
      </c>
      <c r="N18" s="2">
        <v>100</v>
      </c>
      <c r="O18" s="2">
        <v>250</v>
      </c>
      <c r="P18" s="2">
        <v>250</v>
      </c>
      <c r="Q18" s="2">
        <v>250</v>
      </c>
      <c r="R18" s="2">
        <v>250</v>
      </c>
    </row>
    <row r="19" spans="1:18" x14ac:dyDescent="0.25">
      <c r="A19" s="2" t="s">
        <v>950</v>
      </c>
      <c r="B19" s="2" t="s">
        <v>107</v>
      </c>
      <c r="C19" s="2">
        <v>40</v>
      </c>
      <c r="D19" s="2" t="s">
        <v>962</v>
      </c>
      <c r="E19" s="2">
        <v>20</v>
      </c>
      <c r="F19" s="2">
        <v>800</v>
      </c>
      <c r="G19" s="2" t="s">
        <v>1683</v>
      </c>
      <c r="H19" s="2" t="s">
        <v>1118</v>
      </c>
      <c r="I19" s="2">
        <v>2211101</v>
      </c>
      <c r="J19" s="2">
        <v>10</v>
      </c>
      <c r="K19" s="2">
        <v>10</v>
      </c>
      <c r="L19" s="2">
        <v>10</v>
      </c>
      <c r="M19" s="2">
        <v>70</v>
      </c>
      <c r="N19" s="2">
        <v>100</v>
      </c>
      <c r="O19" s="2">
        <v>200</v>
      </c>
      <c r="P19" s="2">
        <v>200</v>
      </c>
      <c r="Q19" s="2">
        <v>200</v>
      </c>
      <c r="R19" s="2">
        <v>200</v>
      </c>
    </row>
    <row r="20" spans="1:18" x14ac:dyDescent="0.25">
      <c r="A20" s="2" t="s">
        <v>108</v>
      </c>
      <c r="B20" s="2" t="s">
        <v>109</v>
      </c>
      <c r="C20" s="2">
        <v>100</v>
      </c>
      <c r="D20" s="2" t="s">
        <v>962</v>
      </c>
      <c r="E20" s="2">
        <v>21</v>
      </c>
      <c r="F20" s="2">
        <v>2100</v>
      </c>
      <c r="G20" s="2" t="s">
        <v>1683</v>
      </c>
      <c r="H20" s="2" t="s">
        <v>1118</v>
      </c>
      <c r="I20" s="2">
        <v>2211101</v>
      </c>
      <c r="J20" s="2">
        <v>10</v>
      </c>
      <c r="K20" s="2">
        <v>10</v>
      </c>
      <c r="L20" s="2">
        <v>10</v>
      </c>
      <c r="M20" s="2">
        <v>70</v>
      </c>
      <c r="N20" s="2">
        <v>100</v>
      </c>
      <c r="O20" s="2">
        <v>525</v>
      </c>
      <c r="P20" s="2">
        <v>525</v>
      </c>
      <c r="Q20" s="2">
        <v>525</v>
      </c>
      <c r="R20" s="2">
        <v>525</v>
      </c>
    </row>
    <row r="21" spans="1:18" x14ac:dyDescent="0.25">
      <c r="A21" s="2" t="s">
        <v>951</v>
      </c>
      <c r="B21" s="2" t="s">
        <v>1694</v>
      </c>
      <c r="C21" s="2">
        <v>450</v>
      </c>
      <c r="D21" s="2" t="s">
        <v>962</v>
      </c>
      <c r="E21" s="2">
        <v>20</v>
      </c>
      <c r="F21" s="2">
        <v>9000</v>
      </c>
      <c r="G21" s="2" t="s">
        <v>1683</v>
      </c>
      <c r="H21" s="2" t="s">
        <v>1118</v>
      </c>
      <c r="I21" s="2">
        <v>2211101</v>
      </c>
      <c r="J21" s="2">
        <v>10</v>
      </c>
      <c r="K21" s="2">
        <v>10</v>
      </c>
      <c r="L21" s="2">
        <v>10</v>
      </c>
      <c r="M21" s="2">
        <v>70</v>
      </c>
      <c r="N21" s="2">
        <v>100</v>
      </c>
      <c r="O21" s="2">
        <v>2250</v>
      </c>
      <c r="P21" s="2">
        <v>2250</v>
      </c>
      <c r="Q21" s="2">
        <v>2250</v>
      </c>
      <c r="R21" s="2">
        <v>2250</v>
      </c>
    </row>
    <row r="22" spans="1:18" x14ac:dyDescent="0.25">
      <c r="A22" s="2" t="s">
        <v>2388</v>
      </c>
      <c r="B22" s="2" t="s">
        <v>1695</v>
      </c>
      <c r="C22" s="2">
        <v>800</v>
      </c>
      <c r="D22" s="2" t="s">
        <v>962</v>
      </c>
      <c r="E22" s="2">
        <v>5</v>
      </c>
      <c r="F22" s="2">
        <v>4000</v>
      </c>
      <c r="G22" s="2" t="s">
        <v>1683</v>
      </c>
      <c r="H22" s="2" t="s">
        <v>1118</v>
      </c>
      <c r="I22" s="2">
        <v>2211101</v>
      </c>
      <c r="J22" s="2">
        <v>10</v>
      </c>
      <c r="K22" s="2">
        <v>10</v>
      </c>
      <c r="L22" s="2">
        <v>10</v>
      </c>
      <c r="M22" s="2">
        <v>70</v>
      </c>
      <c r="N22" s="2">
        <v>100</v>
      </c>
      <c r="O22" s="2">
        <v>1000</v>
      </c>
      <c r="P22" s="2">
        <v>1000</v>
      </c>
      <c r="Q22" s="2">
        <v>1000</v>
      </c>
      <c r="R22" s="2">
        <v>1000</v>
      </c>
    </row>
    <row r="23" spans="1:18" x14ac:dyDescent="0.25">
      <c r="A23" s="2" t="s">
        <v>112</v>
      </c>
      <c r="B23" s="2" t="s">
        <v>113</v>
      </c>
      <c r="C23" s="2">
        <v>600</v>
      </c>
      <c r="D23" s="2" t="s">
        <v>962</v>
      </c>
      <c r="E23" s="2">
        <v>5</v>
      </c>
      <c r="F23" s="2">
        <v>3000</v>
      </c>
      <c r="G23" s="2" t="s">
        <v>1683</v>
      </c>
      <c r="H23" s="2" t="s">
        <v>1118</v>
      </c>
      <c r="I23" s="2">
        <v>2211101</v>
      </c>
      <c r="J23" s="2">
        <v>10</v>
      </c>
      <c r="K23" s="2">
        <v>10</v>
      </c>
      <c r="L23" s="2">
        <v>10</v>
      </c>
      <c r="M23" s="2">
        <v>70</v>
      </c>
      <c r="N23" s="2">
        <v>100</v>
      </c>
      <c r="O23" s="2">
        <v>750</v>
      </c>
      <c r="P23" s="2">
        <v>750</v>
      </c>
      <c r="Q23" s="2">
        <v>750</v>
      </c>
      <c r="R23" s="2">
        <v>750</v>
      </c>
    </row>
    <row r="24" spans="1:18" x14ac:dyDescent="0.25">
      <c r="A24" s="2" t="s">
        <v>2389</v>
      </c>
      <c r="B24" s="2" t="s">
        <v>1698</v>
      </c>
      <c r="C24" s="2">
        <v>35000</v>
      </c>
      <c r="D24" s="2" t="s">
        <v>1687</v>
      </c>
      <c r="E24" s="2">
        <v>3</v>
      </c>
      <c r="F24" s="2">
        <v>105000</v>
      </c>
      <c r="G24" s="2" t="s">
        <v>1699</v>
      </c>
      <c r="H24" s="2" t="s">
        <v>1118</v>
      </c>
      <c r="I24" s="2">
        <v>2211101</v>
      </c>
      <c r="J24" s="2">
        <v>10</v>
      </c>
      <c r="K24" s="2">
        <v>10</v>
      </c>
      <c r="L24" s="2">
        <v>10</v>
      </c>
      <c r="M24" s="2">
        <v>70</v>
      </c>
      <c r="N24" s="2">
        <v>100</v>
      </c>
      <c r="O24" s="2">
        <v>26250</v>
      </c>
      <c r="P24" s="2">
        <v>26250</v>
      </c>
      <c r="Q24" s="2">
        <v>26250</v>
      </c>
      <c r="R24" s="2">
        <v>26250</v>
      </c>
    </row>
    <row r="25" spans="1:18" x14ac:dyDescent="0.25">
      <c r="A25" s="2" t="s">
        <v>114</v>
      </c>
      <c r="B25" s="2" t="s">
        <v>115</v>
      </c>
      <c r="C25" s="2">
        <v>200</v>
      </c>
      <c r="D25" s="2" t="s">
        <v>233</v>
      </c>
      <c r="E25" s="2">
        <v>5</v>
      </c>
      <c r="F25" s="2">
        <v>1000</v>
      </c>
      <c r="G25" s="2" t="s">
        <v>1683</v>
      </c>
      <c r="H25" s="2" t="s">
        <v>1118</v>
      </c>
      <c r="I25" s="2">
        <v>2211101</v>
      </c>
      <c r="J25" s="2">
        <v>10</v>
      </c>
      <c r="K25" s="2">
        <v>10</v>
      </c>
      <c r="L25" s="2">
        <v>10</v>
      </c>
      <c r="M25" s="2">
        <v>70</v>
      </c>
      <c r="N25" s="2">
        <v>100</v>
      </c>
      <c r="O25" s="2">
        <v>250</v>
      </c>
      <c r="P25" s="2">
        <v>250</v>
      </c>
      <c r="Q25" s="2">
        <v>250</v>
      </c>
      <c r="R25" s="2">
        <v>250</v>
      </c>
    </row>
    <row r="26" spans="1:18" x14ac:dyDescent="0.25">
      <c r="A26" s="2" t="s">
        <v>1700</v>
      </c>
      <c r="B26" s="2" t="s">
        <v>1701</v>
      </c>
      <c r="C26" s="2">
        <v>1450</v>
      </c>
      <c r="D26" s="2" t="s">
        <v>962</v>
      </c>
      <c r="E26" s="2">
        <v>20</v>
      </c>
      <c r="F26" s="2">
        <v>29000</v>
      </c>
      <c r="G26" s="2" t="s">
        <v>1683</v>
      </c>
      <c r="H26" s="2" t="s">
        <v>1118</v>
      </c>
      <c r="I26" s="2">
        <v>2211101</v>
      </c>
      <c r="J26" s="2">
        <v>10</v>
      </c>
      <c r="K26" s="2">
        <v>10</v>
      </c>
      <c r="L26" s="2">
        <v>10</v>
      </c>
      <c r="M26" s="2">
        <v>70</v>
      </c>
      <c r="N26" s="2">
        <v>100</v>
      </c>
      <c r="O26" s="2">
        <v>7250</v>
      </c>
      <c r="P26" s="2">
        <v>7250</v>
      </c>
      <c r="Q26" s="2">
        <v>7250</v>
      </c>
      <c r="R26" s="2">
        <v>7250</v>
      </c>
    </row>
    <row r="27" spans="1:18" x14ac:dyDescent="0.25">
      <c r="A27" s="2" t="s">
        <v>1702</v>
      </c>
      <c r="B27" s="2" t="s">
        <v>1703</v>
      </c>
      <c r="C27" s="2">
        <v>500</v>
      </c>
      <c r="D27" s="2" t="s">
        <v>962</v>
      </c>
      <c r="E27" s="2">
        <v>10</v>
      </c>
      <c r="F27" s="2">
        <v>5000</v>
      </c>
      <c r="G27" s="2" t="s">
        <v>1683</v>
      </c>
      <c r="H27" s="2" t="s">
        <v>1118</v>
      </c>
      <c r="I27" s="2">
        <v>2211101</v>
      </c>
      <c r="J27" s="2">
        <v>10</v>
      </c>
      <c r="K27" s="2">
        <v>10</v>
      </c>
      <c r="L27" s="2">
        <v>10</v>
      </c>
      <c r="M27" s="2">
        <v>70</v>
      </c>
      <c r="N27" s="2">
        <v>100</v>
      </c>
      <c r="O27" s="2">
        <v>1250</v>
      </c>
      <c r="P27" s="2">
        <v>1250</v>
      </c>
      <c r="Q27" s="2">
        <v>1250</v>
      </c>
      <c r="R27" s="2">
        <v>1250</v>
      </c>
    </row>
    <row r="28" spans="1:18" x14ac:dyDescent="0.25">
      <c r="A28" s="2" t="s">
        <v>1704</v>
      </c>
      <c r="B28" s="2" t="s">
        <v>1705</v>
      </c>
      <c r="C28" s="2">
        <v>200</v>
      </c>
      <c r="D28" s="2" t="s">
        <v>962</v>
      </c>
      <c r="E28" s="2">
        <v>20</v>
      </c>
      <c r="F28" s="2">
        <v>4000</v>
      </c>
      <c r="G28" s="2" t="s">
        <v>1683</v>
      </c>
      <c r="H28" s="2" t="s">
        <v>1118</v>
      </c>
      <c r="I28" s="2">
        <v>2211101</v>
      </c>
      <c r="J28" s="2">
        <v>10</v>
      </c>
      <c r="K28" s="2">
        <v>10</v>
      </c>
      <c r="L28" s="2">
        <v>10</v>
      </c>
      <c r="M28" s="2">
        <v>70</v>
      </c>
      <c r="N28" s="2">
        <v>100</v>
      </c>
      <c r="O28" s="2">
        <v>1000</v>
      </c>
      <c r="P28" s="2">
        <v>1000</v>
      </c>
      <c r="Q28" s="2">
        <v>1000</v>
      </c>
      <c r="R28" s="2">
        <v>1000</v>
      </c>
    </row>
    <row r="29" spans="1:18" x14ac:dyDescent="0.25">
      <c r="A29" s="2" t="s">
        <v>1706</v>
      </c>
      <c r="B29" s="2" t="s">
        <v>1707</v>
      </c>
      <c r="C29" s="2">
        <v>120</v>
      </c>
      <c r="D29" s="2" t="s">
        <v>962</v>
      </c>
      <c r="E29" s="2">
        <v>50</v>
      </c>
      <c r="F29" s="2">
        <v>6000</v>
      </c>
      <c r="G29" s="2" t="s">
        <v>1683</v>
      </c>
      <c r="H29" s="2" t="s">
        <v>1118</v>
      </c>
      <c r="I29" s="2">
        <v>2211101</v>
      </c>
      <c r="J29" s="2">
        <v>10</v>
      </c>
      <c r="K29" s="2">
        <v>10</v>
      </c>
      <c r="L29" s="2">
        <v>10</v>
      </c>
      <c r="M29" s="2">
        <v>70</v>
      </c>
      <c r="N29" s="2">
        <v>100</v>
      </c>
      <c r="O29" s="2">
        <v>1500</v>
      </c>
      <c r="P29" s="2">
        <v>1500</v>
      </c>
      <c r="Q29" s="2">
        <v>1500</v>
      </c>
      <c r="R29" s="2">
        <v>1500</v>
      </c>
    </row>
    <row r="30" spans="1:18" x14ac:dyDescent="0.25">
      <c r="A30" s="2" t="s">
        <v>1364</v>
      </c>
      <c r="B30" s="2" t="s">
        <v>1708</v>
      </c>
      <c r="C30" s="2">
        <v>100</v>
      </c>
      <c r="D30" s="2" t="s">
        <v>962</v>
      </c>
      <c r="E30" s="2">
        <v>50</v>
      </c>
      <c r="F30" s="2">
        <v>5000</v>
      </c>
      <c r="G30" s="2" t="s">
        <v>1683</v>
      </c>
      <c r="H30" s="2" t="s">
        <v>1118</v>
      </c>
      <c r="I30" s="2">
        <v>2211101</v>
      </c>
      <c r="J30" s="2">
        <v>10</v>
      </c>
      <c r="K30" s="2">
        <v>10</v>
      </c>
      <c r="L30" s="2">
        <v>10</v>
      </c>
      <c r="M30" s="2">
        <v>70</v>
      </c>
      <c r="N30" s="2">
        <v>100</v>
      </c>
      <c r="O30" s="2">
        <v>1250</v>
      </c>
      <c r="P30" s="2">
        <v>1250</v>
      </c>
      <c r="Q30" s="2">
        <v>1250</v>
      </c>
      <c r="R30" s="2">
        <v>1250</v>
      </c>
    </row>
    <row r="31" spans="1:18" x14ac:dyDescent="0.25">
      <c r="A31" s="2" t="s">
        <v>1709</v>
      </c>
      <c r="B31" s="2" t="s">
        <v>1710</v>
      </c>
      <c r="C31" s="2">
        <v>10000</v>
      </c>
      <c r="D31" s="2" t="s">
        <v>962</v>
      </c>
      <c r="E31" s="2">
        <v>3</v>
      </c>
      <c r="F31" s="2">
        <v>30000</v>
      </c>
      <c r="G31" s="2" t="s">
        <v>1683</v>
      </c>
      <c r="H31" s="2" t="s">
        <v>1118</v>
      </c>
      <c r="I31" s="2">
        <v>2211101</v>
      </c>
      <c r="J31" s="2">
        <v>10</v>
      </c>
      <c r="K31" s="2">
        <v>10</v>
      </c>
      <c r="L31" s="2">
        <v>10</v>
      </c>
      <c r="M31" s="2">
        <v>70</v>
      </c>
      <c r="N31" s="2">
        <v>100</v>
      </c>
      <c r="O31" s="2">
        <v>7500</v>
      </c>
      <c r="P31" s="2">
        <v>7500</v>
      </c>
      <c r="Q31" s="2">
        <v>7500</v>
      </c>
      <c r="R31" s="2">
        <v>7500</v>
      </c>
    </row>
    <row r="32" spans="1:18" x14ac:dyDescent="0.25">
      <c r="A32" s="2" t="s">
        <v>1711</v>
      </c>
      <c r="B32" s="2" t="s">
        <v>1712</v>
      </c>
      <c r="C32" s="2">
        <v>30000</v>
      </c>
      <c r="D32" s="2" t="s">
        <v>276</v>
      </c>
      <c r="E32" s="2">
        <v>2</v>
      </c>
      <c r="F32" s="2">
        <v>60000</v>
      </c>
      <c r="G32" s="2" t="s">
        <v>227</v>
      </c>
      <c r="H32" s="2" t="s">
        <v>1118</v>
      </c>
      <c r="I32" s="2">
        <v>2211101</v>
      </c>
      <c r="J32" s="2">
        <v>10</v>
      </c>
      <c r="K32" s="2">
        <v>10</v>
      </c>
      <c r="L32" s="2">
        <v>10</v>
      </c>
      <c r="M32" s="2">
        <v>70</v>
      </c>
      <c r="N32" s="2">
        <v>100</v>
      </c>
      <c r="O32" s="2">
        <v>15000</v>
      </c>
      <c r="P32" s="2">
        <v>15000</v>
      </c>
      <c r="Q32" s="2">
        <v>15000</v>
      </c>
      <c r="R32" s="2">
        <v>15000</v>
      </c>
    </row>
    <row r="33" spans="1:18" x14ac:dyDescent="0.25">
      <c r="A33" s="2" t="s">
        <v>53</v>
      </c>
      <c r="B33" s="2" t="s">
        <v>1715</v>
      </c>
      <c r="C33" s="2">
        <v>5000</v>
      </c>
      <c r="D33" s="2" t="s">
        <v>304</v>
      </c>
      <c r="E33" s="2">
        <v>100</v>
      </c>
      <c r="F33" s="2">
        <v>500000</v>
      </c>
      <c r="G33" s="2" t="s">
        <v>227</v>
      </c>
      <c r="H33" s="2" t="s">
        <v>1119</v>
      </c>
      <c r="I33" s="2">
        <v>2210303</v>
      </c>
      <c r="J33" s="2">
        <v>10</v>
      </c>
      <c r="K33" s="2">
        <v>10</v>
      </c>
      <c r="L33" s="2">
        <v>10</v>
      </c>
      <c r="M33" s="2">
        <v>70</v>
      </c>
      <c r="N33" s="2">
        <v>100</v>
      </c>
      <c r="O33" s="2">
        <v>125000</v>
      </c>
      <c r="P33" s="2">
        <v>125000</v>
      </c>
      <c r="Q33" s="2">
        <v>125000</v>
      </c>
      <c r="R33" s="2">
        <v>125000</v>
      </c>
    </row>
    <row r="34" spans="1:18" x14ac:dyDescent="0.25">
      <c r="A34" s="2" t="s">
        <v>31</v>
      </c>
      <c r="B34" s="2" t="s">
        <v>241</v>
      </c>
      <c r="C34" s="2">
        <v>10000</v>
      </c>
      <c r="D34" s="2" t="s">
        <v>304</v>
      </c>
      <c r="E34" s="2">
        <v>62</v>
      </c>
      <c r="F34" s="2">
        <v>620000</v>
      </c>
      <c r="G34" s="2" t="s">
        <v>227</v>
      </c>
      <c r="H34" s="2" t="s">
        <v>1120</v>
      </c>
      <c r="I34" s="2">
        <v>2210302</v>
      </c>
      <c r="J34" s="2">
        <v>10</v>
      </c>
      <c r="K34" s="2">
        <v>10</v>
      </c>
      <c r="L34" s="2">
        <v>10</v>
      </c>
      <c r="M34" s="2">
        <v>70</v>
      </c>
      <c r="N34" s="2">
        <v>100</v>
      </c>
      <c r="O34" s="2">
        <v>155000</v>
      </c>
      <c r="P34" s="2">
        <v>155000</v>
      </c>
      <c r="Q34" s="2">
        <v>155000</v>
      </c>
      <c r="R34" s="2">
        <v>155000</v>
      </c>
    </row>
    <row r="35" spans="1:18" x14ac:dyDescent="0.25">
      <c r="A35" s="2" t="s">
        <v>31</v>
      </c>
      <c r="B35" s="2" t="s">
        <v>2390</v>
      </c>
      <c r="C35" s="2">
        <v>10000</v>
      </c>
      <c r="D35" s="2" t="s">
        <v>304</v>
      </c>
      <c r="E35" s="2">
        <v>60</v>
      </c>
      <c r="F35" s="2">
        <v>600000</v>
      </c>
      <c r="G35" s="2" t="s">
        <v>227</v>
      </c>
      <c r="H35" s="2" t="s">
        <v>1120</v>
      </c>
      <c r="I35" s="2">
        <v>2210302</v>
      </c>
      <c r="J35" s="2">
        <v>10</v>
      </c>
      <c r="K35" s="2">
        <v>10</v>
      </c>
      <c r="L35" s="2">
        <v>10</v>
      </c>
      <c r="M35" s="2">
        <v>70</v>
      </c>
      <c r="N35" s="2">
        <v>100</v>
      </c>
      <c r="O35" s="2">
        <v>150000</v>
      </c>
      <c r="P35" s="2">
        <v>150000</v>
      </c>
      <c r="Q35" s="2">
        <v>150000</v>
      </c>
      <c r="R35" s="2">
        <v>150000</v>
      </c>
    </row>
    <row r="36" spans="1:18" x14ac:dyDescent="0.25">
      <c r="A36" s="2" t="s">
        <v>28</v>
      </c>
      <c r="B36" s="2" t="s">
        <v>2391</v>
      </c>
      <c r="C36" s="2">
        <v>50000</v>
      </c>
      <c r="D36" s="2" t="s">
        <v>304</v>
      </c>
      <c r="E36" s="2">
        <v>22</v>
      </c>
      <c r="F36" s="2">
        <v>1100000</v>
      </c>
      <c r="G36" s="2" t="s">
        <v>227</v>
      </c>
      <c r="H36" s="2" t="s">
        <v>1121</v>
      </c>
      <c r="I36" s="2">
        <v>2210301</v>
      </c>
      <c r="J36" s="2">
        <v>10</v>
      </c>
      <c r="K36" s="2">
        <v>10</v>
      </c>
      <c r="L36" s="2">
        <v>10</v>
      </c>
      <c r="M36" s="2">
        <v>70</v>
      </c>
      <c r="N36" s="2">
        <v>100</v>
      </c>
      <c r="O36" s="2">
        <v>275000</v>
      </c>
      <c r="P36" s="2">
        <v>275000</v>
      </c>
      <c r="Q36" s="2">
        <v>275000</v>
      </c>
      <c r="R36" s="2">
        <v>275000</v>
      </c>
    </row>
    <row r="37" spans="1:18" x14ac:dyDescent="0.25">
      <c r="A37" s="2" t="s">
        <v>2392</v>
      </c>
      <c r="B37" s="2" t="s">
        <v>57</v>
      </c>
      <c r="C37" s="2">
        <v>2000</v>
      </c>
      <c r="D37" s="2" t="s">
        <v>997</v>
      </c>
      <c r="E37" s="2">
        <v>500</v>
      </c>
      <c r="F37" s="2">
        <v>1000000</v>
      </c>
      <c r="G37" s="2" t="s">
        <v>227</v>
      </c>
      <c r="H37" s="2" t="s">
        <v>1122</v>
      </c>
      <c r="I37" s="2">
        <v>2210801</v>
      </c>
      <c r="J37" s="2">
        <v>10</v>
      </c>
      <c r="K37" s="2">
        <v>10</v>
      </c>
      <c r="L37" s="2">
        <v>10</v>
      </c>
      <c r="M37" s="2">
        <v>70</v>
      </c>
      <c r="N37" s="2">
        <v>100</v>
      </c>
      <c r="O37" s="2">
        <v>250000</v>
      </c>
      <c r="P37" s="2">
        <v>250000</v>
      </c>
      <c r="Q37" s="2">
        <v>250000</v>
      </c>
      <c r="R37" s="2">
        <v>250000</v>
      </c>
    </row>
    <row r="38" spans="1:18" x14ac:dyDescent="0.25">
      <c r="A38" s="2" t="s">
        <v>243</v>
      </c>
      <c r="B38" s="2" t="s">
        <v>1716</v>
      </c>
      <c r="C38" s="2">
        <v>5000</v>
      </c>
      <c r="D38" s="2" t="s">
        <v>304</v>
      </c>
      <c r="E38" s="2">
        <v>40</v>
      </c>
      <c r="F38" s="2">
        <v>200000</v>
      </c>
      <c r="G38" s="2" t="s">
        <v>1699</v>
      </c>
      <c r="H38" s="2" t="s">
        <v>1118</v>
      </c>
      <c r="I38" s="2">
        <v>2210301</v>
      </c>
      <c r="J38" s="2">
        <v>10</v>
      </c>
      <c r="K38" s="2">
        <v>10</v>
      </c>
      <c r="L38" s="2">
        <v>10</v>
      </c>
      <c r="M38" s="2">
        <v>70</v>
      </c>
      <c r="N38" s="2">
        <v>100</v>
      </c>
      <c r="O38" s="2">
        <v>50000</v>
      </c>
      <c r="P38" s="2">
        <v>50000</v>
      </c>
      <c r="Q38" s="2">
        <v>50000</v>
      </c>
      <c r="R38" s="2">
        <v>50000</v>
      </c>
    </row>
    <row r="39" spans="1:18" x14ac:dyDescent="0.25">
      <c r="A39" s="2" t="s">
        <v>2393</v>
      </c>
      <c r="B39" s="2" t="s">
        <v>1718</v>
      </c>
      <c r="C39" s="2">
        <v>10440</v>
      </c>
      <c r="D39" s="2" t="s">
        <v>304</v>
      </c>
      <c r="E39" s="2">
        <v>50</v>
      </c>
      <c r="F39" s="2">
        <v>522000</v>
      </c>
      <c r="G39" s="2" t="s">
        <v>227</v>
      </c>
      <c r="H39" s="2" t="s">
        <v>1123</v>
      </c>
      <c r="I39" s="2">
        <v>2210802</v>
      </c>
      <c r="J39" s="2">
        <v>10</v>
      </c>
      <c r="K39" s="2">
        <v>10</v>
      </c>
      <c r="L39" s="2">
        <v>10</v>
      </c>
      <c r="M39" s="2">
        <v>70</v>
      </c>
      <c r="N39" s="2">
        <v>100</v>
      </c>
      <c r="O39" s="2">
        <v>130500</v>
      </c>
      <c r="P39" s="2">
        <v>130500</v>
      </c>
      <c r="Q39" s="2">
        <v>130500</v>
      </c>
      <c r="R39" s="2">
        <v>130500</v>
      </c>
    </row>
    <row r="40" spans="1:18" x14ac:dyDescent="0.25">
      <c r="A40" s="2" t="s">
        <v>1000</v>
      </c>
      <c r="B40" s="2" t="s">
        <v>1001</v>
      </c>
      <c r="C40" s="2">
        <v>3000</v>
      </c>
      <c r="D40" s="2" t="s">
        <v>1687</v>
      </c>
      <c r="E40" s="2">
        <v>10</v>
      </c>
      <c r="F40" s="2">
        <v>30000</v>
      </c>
      <c r="G40" s="2" t="s">
        <v>1719</v>
      </c>
      <c r="H40" s="2" t="s">
        <v>1124</v>
      </c>
      <c r="I40" s="2">
        <v>2210201</v>
      </c>
      <c r="J40" s="2">
        <v>10</v>
      </c>
      <c r="K40" s="2">
        <v>10</v>
      </c>
      <c r="L40" s="2">
        <v>10</v>
      </c>
      <c r="M40" s="2">
        <v>70</v>
      </c>
      <c r="N40" s="2">
        <v>100</v>
      </c>
      <c r="O40" s="2">
        <v>7500</v>
      </c>
      <c r="P40" s="2">
        <v>7500</v>
      </c>
      <c r="Q40" s="2">
        <v>7500</v>
      </c>
      <c r="R40" s="2">
        <v>7500</v>
      </c>
    </row>
    <row r="41" spans="1:18" x14ac:dyDescent="0.25">
      <c r="A41" s="2" t="s">
        <v>18</v>
      </c>
      <c r="B41" s="2" t="s">
        <v>1002</v>
      </c>
      <c r="C41" s="2">
        <v>1000</v>
      </c>
      <c r="D41" s="2" t="s">
        <v>1687</v>
      </c>
      <c r="E41" s="2">
        <v>190</v>
      </c>
      <c r="F41" s="2">
        <v>190000</v>
      </c>
      <c r="G41" s="2" t="s">
        <v>1699</v>
      </c>
      <c r="H41" s="2" t="s">
        <v>1124</v>
      </c>
      <c r="I41" s="2">
        <v>2210201</v>
      </c>
      <c r="J41" s="2">
        <v>10</v>
      </c>
      <c r="K41" s="2">
        <v>10</v>
      </c>
      <c r="L41" s="2">
        <v>10</v>
      </c>
      <c r="M41" s="2">
        <v>70</v>
      </c>
      <c r="N41" s="2">
        <v>100</v>
      </c>
      <c r="O41" s="2">
        <v>47500</v>
      </c>
      <c r="P41" s="2">
        <v>47500</v>
      </c>
      <c r="Q41" s="2">
        <v>47500</v>
      </c>
      <c r="R41" s="2">
        <v>47500</v>
      </c>
    </row>
    <row r="42" spans="1:18" x14ac:dyDescent="0.25">
      <c r="A42" s="2" t="s">
        <v>22</v>
      </c>
      <c r="B42" s="2" t="s">
        <v>2394</v>
      </c>
      <c r="C42" s="2">
        <v>100000</v>
      </c>
      <c r="D42" s="2" t="s">
        <v>276</v>
      </c>
      <c r="E42" s="2">
        <v>7</v>
      </c>
      <c r="F42" s="2">
        <v>700000</v>
      </c>
      <c r="G42" s="2" t="s">
        <v>1699</v>
      </c>
      <c r="H42" s="2" t="s">
        <v>1125</v>
      </c>
      <c r="I42" s="2">
        <v>3111002</v>
      </c>
      <c r="J42" s="2">
        <v>10</v>
      </c>
      <c r="K42" s="2">
        <v>10</v>
      </c>
      <c r="L42" s="2">
        <v>10</v>
      </c>
      <c r="M42" s="2">
        <v>70</v>
      </c>
      <c r="N42" s="2">
        <v>100</v>
      </c>
      <c r="O42" s="2">
        <v>175000</v>
      </c>
      <c r="P42" s="2">
        <v>175000</v>
      </c>
      <c r="Q42" s="2">
        <v>175000</v>
      </c>
      <c r="R42" s="2">
        <v>175000</v>
      </c>
    </row>
    <row r="43" spans="1:18" x14ac:dyDescent="0.25">
      <c r="A43" s="2" t="s">
        <v>2072</v>
      </c>
      <c r="B43" s="2" t="s">
        <v>1721</v>
      </c>
      <c r="C43" s="2">
        <v>50800</v>
      </c>
      <c r="D43" s="2" t="s">
        <v>1687</v>
      </c>
      <c r="E43" s="2">
        <v>10</v>
      </c>
      <c r="F43" s="2">
        <v>508000</v>
      </c>
      <c r="G43" s="2" t="s">
        <v>1683</v>
      </c>
      <c r="H43" s="2" t="s">
        <v>1126</v>
      </c>
      <c r="I43" s="2">
        <v>2210502</v>
      </c>
      <c r="J43" s="2">
        <v>10</v>
      </c>
      <c r="K43" s="2">
        <v>10</v>
      </c>
      <c r="L43" s="2">
        <v>10</v>
      </c>
      <c r="M43" s="2">
        <v>70</v>
      </c>
      <c r="N43" s="2">
        <v>100</v>
      </c>
      <c r="O43" s="2">
        <v>127000</v>
      </c>
      <c r="P43" s="2">
        <v>127000</v>
      </c>
      <c r="Q43" s="2">
        <v>127000</v>
      </c>
      <c r="R43" s="2">
        <v>127000</v>
      </c>
    </row>
    <row r="44" spans="1:18" x14ac:dyDescent="0.25">
      <c r="A44" s="2" t="e">
        <v>#REF!</v>
      </c>
      <c r="B44" s="2" t="s">
        <v>2395</v>
      </c>
      <c r="C44" s="2">
        <v>25120</v>
      </c>
      <c r="D44" s="2" t="e">
        <v>#REF!</v>
      </c>
      <c r="E44" s="2">
        <v>1</v>
      </c>
      <c r="F44" s="2">
        <v>25120</v>
      </c>
      <c r="G44" s="2" t="e">
        <v>#REF!</v>
      </c>
      <c r="H44" s="2" t="s">
        <v>1127</v>
      </c>
      <c r="I44" s="2">
        <v>2211301</v>
      </c>
      <c r="J44" s="2">
        <v>10</v>
      </c>
      <c r="K44" s="2">
        <v>10</v>
      </c>
      <c r="L44" s="2">
        <v>10</v>
      </c>
      <c r="M44" s="2">
        <v>70</v>
      </c>
      <c r="N44" s="2">
        <v>0</v>
      </c>
      <c r="O44" s="2">
        <v>6280</v>
      </c>
      <c r="P44" s="2">
        <v>6280</v>
      </c>
      <c r="Q44" s="2">
        <v>6280</v>
      </c>
      <c r="R44" s="2">
        <v>6280</v>
      </c>
    </row>
    <row r="45" spans="1:18" x14ac:dyDescent="0.25">
      <c r="A45" s="2" t="e">
        <v>#REF!</v>
      </c>
      <c r="B45" s="2" t="s">
        <v>2396</v>
      </c>
      <c r="C45" s="2">
        <v>4000</v>
      </c>
      <c r="D45" s="2" t="e">
        <v>#REF!</v>
      </c>
      <c r="E45" s="2">
        <v>10</v>
      </c>
      <c r="F45" s="2">
        <v>40000</v>
      </c>
      <c r="G45" s="2" t="e">
        <v>#REF!</v>
      </c>
      <c r="H45" s="2" t="s">
        <v>1128</v>
      </c>
      <c r="I45" s="2">
        <v>2210599</v>
      </c>
      <c r="J45" s="2">
        <v>10</v>
      </c>
      <c r="K45" s="2">
        <v>10</v>
      </c>
      <c r="L45" s="2">
        <v>10</v>
      </c>
      <c r="M45" s="2">
        <v>70</v>
      </c>
      <c r="N45" s="2">
        <v>0</v>
      </c>
      <c r="O45" s="2">
        <v>10000</v>
      </c>
      <c r="P45" s="2">
        <v>10000</v>
      </c>
      <c r="Q45" s="2">
        <v>10000</v>
      </c>
      <c r="R45" s="2">
        <v>10000</v>
      </c>
    </row>
    <row r="46" spans="1:18" x14ac:dyDescent="0.25">
      <c r="A46" s="2" t="e">
        <v>#REF!</v>
      </c>
      <c r="B46" s="2" t="s">
        <v>2397</v>
      </c>
      <c r="C46" s="2">
        <v>2000</v>
      </c>
      <c r="D46" s="2" t="e">
        <v>#REF!</v>
      </c>
      <c r="E46" s="2">
        <v>10</v>
      </c>
      <c r="F46" s="2">
        <v>20000</v>
      </c>
      <c r="G46" s="2" t="e">
        <v>#REF!</v>
      </c>
      <c r="H46" s="2" t="s">
        <v>1129</v>
      </c>
      <c r="I46" s="2">
        <v>2210304</v>
      </c>
      <c r="J46" s="2">
        <v>10</v>
      </c>
      <c r="K46" s="2">
        <v>10</v>
      </c>
      <c r="L46" s="2">
        <v>10</v>
      </c>
      <c r="M46" s="2">
        <v>70</v>
      </c>
      <c r="N46" s="2">
        <v>0</v>
      </c>
      <c r="O46" s="2">
        <v>5000</v>
      </c>
      <c r="P46" s="2">
        <v>5000</v>
      </c>
      <c r="Q46" s="2">
        <v>5000</v>
      </c>
      <c r="R46" s="2">
        <v>5000</v>
      </c>
    </row>
    <row r="47" spans="1:18" x14ac:dyDescent="0.25">
      <c r="A47" s="2" t="e">
        <v>#REF!</v>
      </c>
      <c r="B47" s="2" t="s">
        <v>1724</v>
      </c>
      <c r="C47" s="2">
        <v>10000</v>
      </c>
      <c r="D47" s="2" t="s">
        <v>276</v>
      </c>
      <c r="E47" s="2">
        <v>4</v>
      </c>
      <c r="F47" s="2">
        <v>40000</v>
      </c>
      <c r="G47" s="2" t="s">
        <v>227</v>
      </c>
      <c r="H47" s="2" t="s">
        <v>1130</v>
      </c>
      <c r="I47" s="2">
        <v>2211306</v>
      </c>
      <c r="J47" s="2">
        <v>10</v>
      </c>
      <c r="K47" s="2">
        <v>10</v>
      </c>
      <c r="L47" s="2">
        <v>10</v>
      </c>
      <c r="M47" s="2">
        <v>70</v>
      </c>
      <c r="N47" s="2">
        <v>100</v>
      </c>
      <c r="O47" s="2">
        <v>10000</v>
      </c>
      <c r="P47" s="2">
        <v>10000</v>
      </c>
      <c r="Q47" s="2">
        <v>10000</v>
      </c>
      <c r="R47" s="2">
        <v>10000</v>
      </c>
    </row>
    <row r="48" spans="1:18" x14ac:dyDescent="0.25">
      <c r="A48" s="2" t="e">
        <v>#REF!</v>
      </c>
      <c r="B48" s="2" t="s">
        <v>1725</v>
      </c>
      <c r="C48" s="2">
        <v>100000</v>
      </c>
      <c r="D48" s="2" t="e">
        <v>#REF!</v>
      </c>
      <c r="E48" s="2" t="e">
        <v>#REF!</v>
      </c>
      <c r="F48" s="2">
        <v>100000</v>
      </c>
      <c r="G48" s="2" t="s">
        <v>227</v>
      </c>
      <c r="H48" s="2" t="s">
        <v>1131</v>
      </c>
      <c r="I48" s="2">
        <v>2210505</v>
      </c>
      <c r="J48" s="2">
        <v>10</v>
      </c>
      <c r="K48" s="2">
        <v>10</v>
      </c>
      <c r="L48" s="2">
        <v>10</v>
      </c>
      <c r="M48" s="2">
        <v>70</v>
      </c>
      <c r="N48" s="2">
        <v>100</v>
      </c>
      <c r="O48" s="2">
        <v>25000</v>
      </c>
      <c r="P48" s="2">
        <v>25000</v>
      </c>
      <c r="Q48" s="2">
        <v>25000</v>
      </c>
      <c r="R48" s="2">
        <v>25000</v>
      </c>
    </row>
    <row r="49" spans="1:18" x14ac:dyDescent="0.25">
      <c r="A49" s="2" t="s">
        <v>152</v>
      </c>
      <c r="B49" s="2" t="s">
        <v>153</v>
      </c>
      <c r="C49" s="2">
        <v>2000</v>
      </c>
      <c r="D49" s="2" t="e">
        <v>#REF!</v>
      </c>
      <c r="E49" s="2">
        <v>31</v>
      </c>
      <c r="F49" s="2">
        <v>62000</v>
      </c>
      <c r="G49" s="2" t="e">
        <v>#REF!</v>
      </c>
      <c r="H49" s="2" t="s">
        <v>1132</v>
      </c>
      <c r="I49" s="2">
        <v>2210103</v>
      </c>
      <c r="J49" s="2">
        <v>10</v>
      </c>
      <c r="K49" s="2">
        <v>10</v>
      </c>
      <c r="L49" s="2">
        <v>10</v>
      </c>
      <c r="M49" s="2">
        <v>70</v>
      </c>
      <c r="N49" s="2">
        <v>100</v>
      </c>
      <c r="O49" s="2">
        <v>15500</v>
      </c>
      <c r="P49" s="2">
        <v>15500</v>
      </c>
      <c r="Q49" s="2">
        <v>15500</v>
      </c>
      <c r="R49" s="2">
        <v>15500</v>
      </c>
    </row>
    <row r="50" spans="1:18" x14ac:dyDescent="0.25">
      <c r="A50" s="2" t="s">
        <v>2398</v>
      </c>
      <c r="B50" s="2" t="s">
        <v>2399</v>
      </c>
      <c r="C50" s="2">
        <v>120</v>
      </c>
      <c r="D50" s="2" t="e">
        <v>#REF!</v>
      </c>
      <c r="E50" s="2">
        <v>400</v>
      </c>
      <c r="F50" s="2">
        <v>48000</v>
      </c>
      <c r="G50" s="2" t="s">
        <v>227</v>
      </c>
      <c r="H50" s="2" t="s">
        <v>1132</v>
      </c>
      <c r="I50" s="2">
        <v>2211103</v>
      </c>
      <c r="J50" s="2">
        <v>10</v>
      </c>
      <c r="K50" s="2">
        <v>10</v>
      </c>
      <c r="L50" s="2">
        <v>10</v>
      </c>
      <c r="M50" s="2">
        <v>70</v>
      </c>
      <c r="N50" s="2">
        <v>0</v>
      </c>
      <c r="O50" s="2">
        <v>12000</v>
      </c>
      <c r="P50" s="2">
        <v>12000</v>
      </c>
      <c r="Q50" s="2">
        <v>12000</v>
      </c>
      <c r="R50" s="2">
        <v>12000</v>
      </c>
    </row>
    <row r="51" spans="1:18" x14ac:dyDescent="0.25">
      <c r="A51" s="2" t="s">
        <v>2400</v>
      </c>
      <c r="B51" s="2" t="s">
        <v>2401</v>
      </c>
      <c r="C51" s="2">
        <v>600</v>
      </c>
      <c r="D51" s="2" t="e">
        <v>#REF!</v>
      </c>
      <c r="E51" s="2">
        <v>100</v>
      </c>
      <c r="F51" s="2">
        <v>60000</v>
      </c>
      <c r="G51" s="2" t="s">
        <v>227</v>
      </c>
      <c r="H51" s="2" t="s">
        <v>1132</v>
      </c>
      <c r="I51" s="2">
        <v>2211103</v>
      </c>
      <c r="J51" s="2">
        <v>10</v>
      </c>
      <c r="K51" s="2">
        <v>10</v>
      </c>
      <c r="L51" s="2">
        <v>10</v>
      </c>
      <c r="M51" s="2">
        <v>70</v>
      </c>
      <c r="N51" s="2">
        <v>0</v>
      </c>
      <c r="O51" s="2">
        <v>15000</v>
      </c>
      <c r="P51" s="2">
        <v>15000</v>
      </c>
      <c r="Q51" s="2">
        <v>15000</v>
      </c>
      <c r="R51" s="2">
        <v>15000</v>
      </c>
    </row>
    <row r="52" spans="1:18" x14ac:dyDescent="0.25">
      <c r="A52" s="2" t="s">
        <v>2402</v>
      </c>
      <c r="B52" s="2" t="s">
        <v>2403</v>
      </c>
      <c r="C52" s="2">
        <v>300</v>
      </c>
      <c r="D52" s="2" t="e">
        <v>#REF!</v>
      </c>
      <c r="E52" s="2">
        <v>100</v>
      </c>
      <c r="F52" s="2">
        <v>30000</v>
      </c>
      <c r="G52" s="2" t="s">
        <v>227</v>
      </c>
      <c r="H52" s="2" t="s">
        <v>1132</v>
      </c>
      <c r="I52" s="2">
        <v>2211103</v>
      </c>
      <c r="J52" s="2">
        <v>10</v>
      </c>
      <c r="K52" s="2">
        <v>10</v>
      </c>
      <c r="L52" s="2">
        <v>10</v>
      </c>
      <c r="M52" s="2">
        <v>70</v>
      </c>
      <c r="N52" s="2">
        <v>0</v>
      </c>
      <c r="O52" s="2">
        <v>7500</v>
      </c>
      <c r="P52" s="2">
        <v>7500</v>
      </c>
      <c r="Q52" s="2">
        <v>7500</v>
      </c>
      <c r="R52" s="2">
        <v>7500</v>
      </c>
    </row>
    <row r="53" spans="1:18" x14ac:dyDescent="0.25">
      <c r="A53" s="2" t="s">
        <v>1797</v>
      </c>
      <c r="B53" s="2" t="s">
        <v>2404</v>
      </c>
      <c r="C53" s="2">
        <v>400</v>
      </c>
      <c r="D53" s="2" t="e">
        <v>#REF!</v>
      </c>
      <c r="E53" s="2">
        <v>100</v>
      </c>
      <c r="F53" s="2">
        <v>40000</v>
      </c>
      <c r="G53" s="2" t="e">
        <v>#REF!</v>
      </c>
      <c r="H53" s="2" t="s">
        <v>1132</v>
      </c>
      <c r="I53" s="2">
        <v>2211103</v>
      </c>
      <c r="J53" s="2">
        <v>10</v>
      </c>
      <c r="K53" s="2">
        <v>10</v>
      </c>
      <c r="L53" s="2">
        <v>10</v>
      </c>
      <c r="M53" s="2">
        <v>70</v>
      </c>
      <c r="N53" s="2">
        <v>0</v>
      </c>
      <c r="O53" s="2">
        <v>10000</v>
      </c>
      <c r="P53" s="2">
        <v>10000</v>
      </c>
      <c r="Q53" s="2">
        <v>10000</v>
      </c>
      <c r="R53" s="2">
        <v>10000</v>
      </c>
    </row>
    <row r="54" spans="1:18" x14ac:dyDescent="0.25">
      <c r="A54" s="2" t="s">
        <v>2405</v>
      </c>
      <c r="B54" s="2" t="s">
        <v>1072</v>
      </c>
      <c r="C54" s="2">
        <v>5000</v>
      </c>
      <c r="D54" s="2" t="s">
        <v>276</v>
      </c>
      <c r="E54" s="2">
        <v>50</v>
      </c>
      <c r="F54" s="2">
        <v>250000</v>
      </c>
      <c r="G54" s="2" t="s">
        <v>1699</v>
      </c>
      <c r="H54" s="2" t="s">
        <v>1132</v>
      </c>
      <c r="I54" s="2">
        <v>2211103</v>
      </c>
      <c r="J54" s="2">
        <v>10</v>
      </c>
      <c r="K54" s="2">
        <v>10</v>
      </c>
      <c r="L54" s="2">
        <v>10</v>
      </c>
      <c r="M54" s="2">
        <v>70</v>
      </c>
      <c r="N54" s="2">
        <v>100</v>
      </c>
      <c r="O54" s="2">
        <v>62500</v>
      </c>
      <c r="P54" s="2">
        <v>62500</v>
      </c>
      <c r="Q54" s="2">
        <v>62500</v>
      </c>
      <c r="R54" s="2">
        <v>62500</v>
      </c>
    </row>
    <row r="55" spans="1:18" x14ac:dyDescent="0.25">
      <c r="A55" s="2" t="s">
        <v>1071</v>
      </c>
      <c r="B55" s="2" t="s">
        <v>1727</v>
      </c>
      <c r="C55" s="2">
        <v>400</v>
      </c>
      <c r="D55" s="2" t="s">
        <v>591</v>
      </c>
      <c r="E55" s="2">
        <v>240</v>
      </c>
      <c r="F55" s="2">
        <v>96000</v>
      </c>
      <c r="G55" s="2" t="s">
        <v>1719</v>
      </c>
      <c r="H55" s="2" t="s">
        <v>1132</v>
      </c>
      <c r="I55" s="2">
        <v>2211103</v>
      </c>
      <c r="J55" s="2">
        <v>10</v>
      </c>
      <c r="K55" s="2">
        <v>10</v>
      </c>
      <c r="L55" s="2">
        <v>10</v>
      </c>
      <c r="M55" s="2">
        <v>70</v>
      </c>
      <c r="N55" s="2">
        <v>100</v>
      </c>
      <c r="O55" s="2">
        <v>24000</v>
      </c>
      <c r="P55" s="2">
        <v>24000</v>
      </c>
      <c r="Q55" s="2">
        <v>24000</v>
      </c>
      <c r="R55" s="2">
        <v>24000</v>
      </c>
    </row>
    <row r="56" spans="1:18" x14ac:dyDescent="0.25">
      <c r="A56" s="2" t="e">
        <v>#REF!</v>
      </c>
      <c r="B56" s="2" t="s">
        <v>2406</v>
      </c>
      <c r="C56" s="2">
        <v>50000</v>
      </c>
      <c r="D56" s="2" t="e">
        <v>#REF!</v>
      </c>
      <c r="E56" s="2" t="e">
        <v>#REF!</v>
      </c>
      <c r="F56" s="2">
        <v>50000</v>
      </c>
      <c r="G56" s="2" t="e">
        <v>#REF!</v>
      </c>
      <c r="H56" s="2" t="s">
        <v>1133</v>
      </c>
      <c r="I56" s="2">
        <v>2211399</v>
      </c>
      <c r="J56" s="2">
        <v>10</v>
      </c>
      <c r="K56" s="2">
        <v>10</v>
      </c>
      <c r="L56" s="2">
        <v>10</v>
      </c>
      <c r="M56" s="2">
        <v>70</v>
      </c>
      <c r="N56" s="2">
        <v>0</v>
      </c>
      <c r="O56" s="2">
        <v>12500</v>
      </c>
      <c r="P56" s="2">
        <v>12500</v>
      </c>
      <c r="Q56" s="2">
        <v>12500</v>
      </c>
      <c r="R56" s="2">
        <v>12500</v>
      </c>
    </row>
    <row r="57" spans="1:18" x14ac:dyDescent="0.25">
      <c r="A57" s="2" t="e">
        <v>#REF!</v>
      </c>
      <c r="B57" s="2" t="s">
        <v>2407</v>
      </c>
      <c r="C57" s="2">
        <v>1500000</v>
      </c>
      <c r="D57" s="2" t="e">
        <v>#REF!</v>
      </c>
      <c r="E57" s="2" t="e">
        <v>#REF!</v>
      </c>
      <c r="F57" s="2">
        <v>1500000</v>
      </c>
      <c r="G57" s="2" t="e">
        <v>#REF!</v>
      </c>
      <c r="H57" s="2" t="s">
        <v>1134</v>
      </c>
      <c r="I57" s="2">
        <v>2210705</v>
      </c>
      <c r="J57" s="2">
        <v>10</v>
      </c>
      <c r="K57" s="2">
        <v>10</v>
      </c>
      <c r="L57" s="2">
        <v>10</v>
      </c>
      <c r="M57" s="2">
        <v>70</v>
      </c>
      <c r="N57" s="2">
        <v>0</v>
      </c>
      <c r="O57" s="2">
        <v>375000</v>
      </c>
      <c r="P57" s="2">
        <v>375000</v>
      </c>
      <c r="Q57" s="2">
        <v>375000</v>
      </c>
      <c r="R57" s="2">
        <v>375000</v>
      </c>
    </row>
    <row r="58" spans="1:18" x14ac:dyDescent="0.25">
      <c r="A58" s="2" t="s">
        <v>1819</v>
      </c>
      <c r="B58" s="2" t="s">
        <v>1728</v>
      </c>
      <c r="C58" s="2">
        <v>22000</v>
      </c>
      <c r="D58" s="2" t="s">
        <v>276</v>
      </c>
      <c r="E58" s="2">
        <v>50</v>
      </c>
      <c r="F58" s="2">
        <v>1100000</v>
      </c>
      <c r="G58" s="2" t="s">
        <v>1699</v>
      </c>
      <c r="H58" s="2" t="s">
        <v>1135</v>
      </c>
      <c r="I58" s="2">
        <v>3111001</v>
      </c>
      <c r="J58" s="2">
        <v>10</v>
      </c>
      <c r="K58" s="2">
        <v>10</v>
      </c>
      <c r="L58" s="2">
        <v>10</v>
      </c>
      <c r="M58" s="2">
        <v>70</v>
      </c>
      <c r="N58" s="2">
        <v>100</v>
      </c>
      <c r="O58" s="2">
        <v>275000</v>
      </c>
      <c r="P58" s="2">
        <v>275000</v>
      </c>
      <c r="Q58" s="2">
        <v>275000</v>
      </c>
      <c r="R58" s="2">
        <v>275000</v>
      </c>
    </row>
    <row r="59" spans="1:18" x14ac:dyDescent="0.25">
      <c r="A59" s="2" t="s">
        <v>1729</v>
      </c>
      <c r="B59" s="2" t="s">
        <v>1730</v>
      </c>
      <c r="C59" s="2">
        <v>7500</v>
      </c>
      <c r="D59" s="2" t="s">
        <v>276</v>
      </c>
      <c r="E59" s="2">
        <v>42</v>
      </c>
      <c r="F59" s="2">
        <v>315000</v>
      </c>
      <c r="G59" s="2" t="s">
        <v>1699</v>
      </c>
      <c r="H59" s="2" t="s">
        <v>1135</v>
      </c>
      <c r="I59" s="2">
        <v>3111001</v>
      </c>
      <c r="J59" s="2">
        <v>10</v>
      </c>
      <c r="K59" s="2">
        <v>10</v>
      </c>
      <c r="L59" s="2">
        <v>10</v>
      </c>
      <c r="M59" s="2">
        <v>70</v>
      </c>
      <c r="N59" s="2">
        <v>100</v>
      </c>
      <c r="O59" s="2">
        <v>78750</v>
      </c>
      <c r="P59" s="2">
        <v>78750</v>
      </c>
      <c r="Q59" s="2">
        <v>78750</v>
      </c>
      <c r="R59" s="2">
        <v>78750</v>
      </c>
    </row>
    <row r="60" spans="1:18" x14ac:dyDescent="0.25">
      <c r="A60" s="2" t="s">
        <v>2081</v>
      </c>
      <c r="B60" s="2" t="s">
        <v>2408</v>
      </c>
      <c r="C60" s="2">
        <v>5000</v>
      </c>
      <c r="D60" s="2" t="s">
        <v>276</v>
      </c>
      <c r="E60" s="2">
        <v>2</v>
      </c>
      <c r="F60" s="2">
        <v>10000</v>
      </c>
      <c r="G60" s="2" t="s">
        <v>227</v>
      </c>
      <c r="H60" s="2" t="s">
        <v>1136</v>
      </c>
      <c r="I60" s="2">
        <v>3110902</v>
      </c>
      <c r="J60" s="2">
        <v>10</v>
      </c>
      <c r="K60" s="2">
        <v>10</v>
      </c>
      <c r="L60" s="2">
        <v>10</v>
      </c>
      <c r="M60" s="2">
        <v>70</v>
      </c>
      <c r="N60" s="2">
        <v>100</v>
      </c>
      <c r="O60" s="2">
        <v>2500</v>
      </c>
      <c r="P60" s="2">
        <v>2500</v>
      </c>
      <c r="Q60" s="2">
        <v>2500</v>
      </c>
      <c r="R60" s="2">
        <v>2500</v>
      </c>
    </row>
    <row r="61" spans="1:18" x14ac:dyDescent="0.25">
      <c r="A61" s="2" t="s">
        <v>2409</v>
      </c>
      <c r="B61" s="2" t="s">
        <v>2410</v>
      </c>
      <c r="C61" s="2">
        <v>1500</v>
      </c>
      <c r="D61" s="2" t="s">
        <v>276</v>
      </c>
      <c r="E61" s="2">
        <v>20</v>
      </c>
      <c r="F61" s="2">
        <v>30000</v>
      </c>
      <c r="G61" s="2" t="s">
        <v>227</v>
      </c>
      <c r="H61" s="2" t="s">
        <v>1136</v>
      </c>
      <c r="I61" s="2">
        <v>3110902</v>
      </c>
      <c r="J61" s="2">
        <v>10</v>
      </c>
      <c r="K61" s="2">
        <v>10</v>
      </c>
      <c r="L61" s="2">
        <v>10</v>
      </c>
      <c r="M61" s="2">
        <v>70</v>
      </c>
      <c r="N61" s="2">
        <v>100</v>
      </c>
      <c r="O61" s="2">
        <v>7500</v>
      </c>
      <c r="P61" s="2">
        <v>7500</v>
      </c>
      <c r="Q61" s="2">
        <v>7500</v>
      </c>
      <c r="R61" s="2">
        <v>7500</v>
      </c>
    </row>
    <row r="62" spans="1:18" x14ac:dyDescent="0.25">
      <c r="A62" s="2" t="s">
        <v>1204</v>
      </c>
      <c r="B62" s="2" t="s">
        <v>2411</v>
      </c>
      <c r="C62" s="2">
        <v>14000</v>
      </c>
      <c r="D62" s="2" t="s">
        <v>276</v>
      </c>
      <c r="E62" s="2">
        <v>4</v>
      </c>
      <c r="F62" s="2">
        <v>56000</v>
      </c>
      <c r="G62" s="2" t="s">
        <v>227</v>
      </c>
      <c r="H62" s="2" t="s">
        <v>1136</v>
      </c>
      <c r="I62" s="2">
        <v>3110902</v>
      </c>
      <c r="J62" s="2">
        <v>10</v>
      </c>
      <c r="K62" s="2">
        <v>10</v>
      </c>
      <c r="L62" s="2">
        <v>10</v>
      </c>
      <c r="M62" s="2">
        <v>70</v>
      </c>
      <c r="N62" s="2">
        <v>100</v>
      </c>
      <c r="O62" s="2">
        <v>14000</v>
      </c>
      <c r="P62" s="2">
        <v>14000</v>
      </c>
      <c r="Q62" s="2">
        <v>14000</v>
      </c>
      <c r="R62" s="2">
        <v>14000</v>
      </c>
    </row>
    <row r="63" spans="1:18" x14ac:dyDescent="0.25">
      <c r="A63" s="2" t="s">
        <v>2379</v>
      </c>
      <c r="B63" s="2" t="s">
        <v>2380</v>
      </c>
      <c r="C63" s="2">
        <v>6000</v>
      </c>
      <c r="D63" s="2" t="s">
        <v>276</v>
      </c>
      <c r="E63" s="2">
        <v>3</v>
      </c>
      <c r="F63" s="2">
        <v>18000</v>
      </c>
      <c r="G63" s="2" t="s">
        <v>227</v>
      </c>
      <c r="H63" s="2" t="s">
        <v>1136</v>
      </c>
      <c r="I63" s="2">
        <v>3110902</v>
      </c>
      <c r="J63" s="2">
        <v>10</v>
      </c>
      <c r="K63" s="2">
        <v>10</v>
      </c>
      <c r="L63" s="2">
        <v>10</v>
      </c>
      <c r="M63" s="2">
        <v>70</v>
      </c>
      <c r="N63" s="2">
        <v>100</v>
      </c>
      <c r="O63" s="2">
        <v>4500</v>
      </c>
      <c r="P63" s="2">
        <v>4500</v>
      </c>
      <c r="Q63" s="2">
        <v>4500</v>
      </c>
      <c r="R63" s="2">
        <v>4500</v>
      </c>
    </row>
    <row r="64" spans="1:18" x14ac:dyDescent="0.25">
      <c r="A64" s="2" t="e">
        <v>#REF!</v>
      </c>
      <c r="B64" s="2" t="s">
        <v>2412</v>
      </c>
      <c r="C64" s="2">
        <v>300000</v>
      </c>
      <c r="D64" s="2" t="e">
        <v>#REF!</v>
      </c>
      <c r="E64" s="2" t="e">
        <v>#REF!</v>
      </c>
      <c r="F64" s="2">
        <v>300000</v>
      </c>
      <c r="G64" s="2" t="e">
        <v>#REF!</v>
      </c>
      <c r="H64" s="2" t="s">
        <v>1137</v>
      </c>
      <c r="I64" s="2">
        <v>3110704</v>
      </c>
      <c r="J64" s="2">
        <v>10</v>
      </c>
      <c r="K64" s="2">
        <v>10</v>
      </c>
      <c r="L64" s="2">
        <v>10</v>
      </c>
      <c r="M64" s="2">
        <v>70</v>
      </c>
      <c r="N64" s="2">
        <v>0</v>
      </c>
      <c r="O64" s="2">
        <v>75000</v>
      </c>
      <c r="P64" s="2">
        <v>75000</v>
      </c>
      <c r="Q64" s="2">
        <v>75000</v>
      </c>
      <c r="R64" s="2">
        <v>75000</v>
      </c>
    </row>
    <row r="65" spans="1:18" x14ac:dyDescent="0.25">
      <c r="A65" s="2" t="s">
        <v>2413</v>
      </c>
      <c r="B65" s="2" t="s">
        <v>2414</v>
      </c>
      <c r="C65" s="2">
        <v>50000</v>
      </c>
      <c r="D65" s="2" t="s">
        <v>276</v>
      </c>
      <c r="E65" s="2">
        <v>10</v>
      </c>
      <c r="F65" s="2">
        <v>500000</v>
      </c>
      <c r="G65" s="2" t="s">
        <v>1699</v>
      </c>
      <c r="H65" s="2" t="s">
        <v>1138</v>
      </c>
      <c r="I65" s="2">
        <v>3111003</v>
      </c>
      <c r="J65" s="2">
        <v>10</v>
      </c>
      <c r="K65" s="2">
        <v>10</v>
      </c>
      <c r="L65" s="2">
        <v>10</v>
      </c>
      <c r="M65" s="2">
        <v>70</v>
      </c>
      <c r="N65" s="2">
        <v>100</v>
      </c>
      <c r="O65" s="2">
        <v>125000</v>
      </c>
      <c r="P65" s="2">
        <v>125000</v>
      </c>
      <c r="Q65" s="2">
        <v>125000</v>
      </c>
      <c r="R65" s="2">
        <v>125000</v>
      </c>
    </row>
    <row r="66" spans="1:18" x14ac:dyDescent="0.25">
      <c r="A66" s="2" t="s">
        <v>2415</v>
      </c>
      <c r="B66" s="2" t="s">
        <v>2416</v>
      </c>
      <c r="C66" s="2">
        <v>65000</v>
      </c>
      <c r="D66" s="2" t="s">
        <v>962</v>
      </c>
      <c r="E66" s="2">
        <v>24</v>
      </c>
      <c r="F66" s="2">
        <v>1560000</v>
      </c>
      <c r="G66" s="2" t="s">
        <v>1699</v>
      </c>
      <c r="H66" s="2" t="s">
        <v>1125</v>
      </c>
      <c r="I66" s="2">
        <v>3111002</v>
      </c>
      <c r="J66" s="2">
        <v>10</v>
      </c>
      <c r="K66" s="2">
        <v>10</v>
      </c>
      <c r="L66" s="2">
        <v>10</v>
      </c>
      <c r="M66" s="2">
        <v>70</v>
      </c>
      <c r="N66" s="2">
        <v>100</v>
      </c>
      <c r="O66" s="2">
        <v>390000</v>
      </c>
      <c r="P66" s="2">
        <v>390000</v>
      </c>
      <c r="Q66" s="2">
        <v>390000</v>
      </c>
      <c r="R66" s="2">
        <v>390000</v>
      </c>
    </row>
    <row r="67" spans="1:18" x14ac:dyDescent="0.25">
      <c r="A67" s="2" t="s">
        <v>2417</v>
      </c>
      <c r="B67" s="2" t="s">
        <v>2418</v>
      </c>
      <c r="C67" s="2">
        <v>10000</v>
      </c>
      <c r="D67" s="2" t="s">
        <v>962</v>
      </c>
      <c r="E67" s="2">
        <v>48</v>
      </c>
      <c r="F67" s="2">
        <v>480000</v>
      </c>
      <c r="G67" s="2" t="s">
        <v>227</v>
      </c>
      <c r="H67" s="2" t="s">
        <v>1125</v>
      </c>
      <c r="I67" s="2">
        <v>3111002</v>
      </c>
      <c r="J67" s="2">
        <v>10</v>
      </c>
      <c r="K67" s="2">
        <v>10</v>
      </c>
      <c r="L67" s="2">
        <v>10</v>
      </c>
      <c r="M67" s="2">
        <v>70</v>
      </c>
      <c r="N67" s="2">
        <v>100</v>
      </c>
      <c r="O67" s="2">
        <v>120000</v>
      </c>
      <c r="P67" s="2">
        <v>120000</v>
      </c>
      <c r="Q67" s="2">
        <v>120000</v>
      </c>
      <c r="R67" s="2">
        <v>120000</v>
      </c>
    </row>
    <row r="68" spans="1:18" x14ac:dyDescent="0.25">
      <c r="A68" s="2" t="s">
        <v>1516</v>
      </c>
      <c r="B68" s="2" t="s">
        <v>2419</v>
      </c>
      <c r="C68" s="2">
        <v>70000</v>
      </c>
      <c r="D68" s="2" t="s">
        <v>962</v>
      </c>
      <c r="E68" s="2">
        <v>40</v>
      </c>
      <c r="F68" s="2">
        <v>2800000</v>
      </c>
      <c r="G68" s="2" t="s">
        <v>1699</v>
      </c>
      <c r="H68" s="2" t="s">
        <v>1125</v>
      </c>
      <c r="I68" s="2">
        <v>3111002</v>
      </c>
      <c r="J68" s="2">
        <v>10</v>
      </c>
      <c r="K68" s="2">
        <v>10</v>
      </c>
      <c r="L68" s="2">
        <v>10</v>
      </c>
      <c r="M68" s="2">
        <v>70</v>
      </c>
      <c r="N68" s="2">
        <v>100</v>
      </c>
      <c r="O68" s="2">
        <v>700000</v>
      </c>
      <c r="P68" s="2">
        <v>700000</v>
      </c>
      <c r="Q68" s="2">
        <v>700000</v>
      </c>
      <c r="R68" s="2">
        <v>700000</v>
      </c>
    </row>
    <row r="69" spans="1:18" x14ac:dyDescent="0.25">
      <c r="A69" s="2" t="s">
        <v>2420</v>
      </c>
      <c r="B69" s="2" t="s">
        <v>2421</v>
      </c>
      <c r="C69" s="2">
        <v>40000</v>
      </c>
      <c r="D69" s="2" t="s">
        <v>962</v>
      </c>
      <c r="E69" s="2">
        <v>9</v>
      </c>
      <c r="F69" s="2">
        <v>360000</v>
      </c>
      <c r="G69" s="2" t="s">
        <v>1699</v>
      </c>
      <c r="H69" s="2" t="s">
        <v>1125</v>
      </c>
      <c r="I69" s="2">
        <v>3111002</v>
      </c>
      <c r="J69" s="2">
        <v>10</v>
      </c>
      <c r="K69" s="2">
        <v>10</v>
      </c>
      <c r="L69" s="2">
        <v>10</v>
      </c>
      <c r="M69" s="2">
        <v>70</v>
      </c>
      <c r="N69" s="2">
        <v>100</v>
      </c>
      <c r="O69" s="2">
        <v>90000</v>
      </c>
      <c r="P69" s="2">
        <v>90000</v>
      </c>
      <c r="Q69" s="2">
        <v>90000</v>
      </c>
      <c r="R69" s="2">
        <v>90000</v>
      </c>
    </row>
    <row r="70" spans="1:18" x14ac:dyDescent="0.25">
      <c r="A70" s="2" t="s">
        <v>2422</v>
      </c>
      <c r="B70" s="2" t="s">
        <v>2423</v>
      </c>
      <c r="C70" s="2">
        <v>600000</v>
      </c>
      <c r="D70" s="2" t="s">
        <v>962</v>
      </c>
      <c r="E70" s="2">
        <v>1</v>
      </c>
      <c r="F70" s="2">
        <v>600000</v>
      </c>
      <c r="G70" s="2" t="s">
        <v>1699</v>
      </c>
      <c r="H70" s="2" t="s">
        <v>1125</v>
      </c>
      <c r="I70" s="2">
        <v>3111002</v>
      </c>
      <c r="J70" s="2">
        <v>10</v>
      </c>
      <c r="K70" s="2">
        <v>10</v>
      </c>
      <c r="L70" s="2">
        <v>10</v>
      </c>
      <c r="M70" s="2">
        <v>70</v>
      </c>
      <c r="N70" s="2">
        <v>100</v>
      </c>
      <c r="O70" s="2">
        <v>150000</v>
      </c>
      <c r="P70" s="2">
        <v>150000</v>
      </c>
      <c r="Q70" s="2">
        <v>150000</v>
      </c>
      <c r="R70" s="2">
        <v>150000</v>
      </c>
    </row>
    <row r="71" spans="1:18" x14ac:dyDescent="0.25">
      <c r="A71" s="2" t="s">
        <v>1522</v>
      </c>
      <c r="B71" s="2" t="s">
        <v>2424</v>
      </c>
      <c r="C71" s="2">
        <v>80000</v>
      </c>
      <c r="D71" s="2" t="s">
        <v>962</v>
      </c>
      <c r="E71" s="2">
        <v>15</v>
      </c>
      <c r="F71" s="2">
        <v>1200000</v>
      </c>
      <c r="G71" s="2" t="s">
        <v>1699</v>
      </c>
      <c r="H71" s="2" t="s">
        <v>1125</v>
      </c>
      <c r="I71" s="2">
        <v>3111002</v>
      </c>
      <c r="J71" s="2">
        <v>10</v>
      </c>
      <c r="K71" s="2">
        <v>10</v>
      </c>
      <c r="L71" s="2">
        <v>10</v>
      </c>
      <c r="M71" s="2">
        <v>70</v>
      </c>
      <c r="N71" s="2">
        <v>100</v>
      </c>
      <c r="O71" s="2">
        <v>300000</v>
      </c>
      <c r="P71" s="2">
        <v>300000</v>
      </c>
      <c r="Q71" s="2">
        <v>300000</v>
      </c>
      <c r="R71" s="2">
        <v>300000</v>
      </c>
    </row>
    <row r="72" spans="1:18" x14ac:dyDescent="0.25">
      <c r="A72" s="2" t="s">
        <v>2425</v>
      </c>
      <c r="B72" s="2" t="s">
        <v>2426</v>
      </c>
      <c r="C72" s="2">
        <v>60000</v>
      </c>
      <c r="D72" s="2" t="s">
        <v>962</v>
      </c>
      <c r="E72" s="2">
        <v>15</v>
      </c>
      <c r="F72" s="2">
        <v>900000</v>
      </c>
      <c r="G72" s="2" t="s">
        <v>1699</v>
      </c>
      <c r="H72" s="2" t="s">
        <v>1125</v>
      </c>
      <c r="I72" s="2">
        <v>3111002</v>
      </c>
      <c r="J72" s="2">
        <v>10</v>
      </c>
      <c r="K72" s="2">
        <v>10</v>
      </c>
      <c r="L72" s="2">
        <v>10</v>
      </c>
      <c r="M72" s="2">
        <v>70</v>
      </c>
      <c r="N72" s="2">
        <v>100</v>
      </c>
      <c r="O72" s="2">
        <v>225000</v>
      </c>
      <c r="P72" s="2">
        <v>225000</v>
      </c>
      <c r="Q72" s="2">
        <v>225000</v>
      </c>
      <c r="R72" s="2">
        <v>225000</v>
      </c>
    </row>
    <row r="73" spans="1:18" x14ac:dyDescent="0.25">
      <c r="A73" s="2" t="s">
        <v>2084</v>
      </c>
      <c r="B73" s="2" t="s">
        <v>2427</v>
      </c>
      <c r="C73" s="2">
        <v>50000</v>
      </c>
      <c r="D73" s="2" t="s">
        <v>962</v>
      </c>
      <c r="E73" s="2">
        <v>2</v>
      </c>
      <c r="F73" s="2">
        <v>100000</v>
      </c>
      <c r="G73" s="2" t="s">
        <v>1699</v>
      </c>
      <c r="H73" s="2" t="s">
        <v>1125</v>
      </c>
      <c r="I73" s="2">
        <v>3111002</v>
      </c>
      <c r="J73" s="2">
        <v>10</v>
      </c>
      <c r="K73" s="2">
        <v>10</v>
      </c>
      <c r="L73" s="2">
        <v>10</v>
      </c>
      <c r="M73" s="2">
        <v>70</v>
      </c>
      <c r="N73" s="2">
        <v>100</v>
      </c>
      <c r="O73" s="2">
        <v>25000</v>
      </c>
      <c r="P73" s="2">
        <v>25000</v>
      </c>
      <c r="Q73" s="2">
        <v>25000</v>
      </c>
      <c r="R73" s="2">
        <v>25000</v>
      </c>
    </row>
    <row r="74" spans="1:18" x14ac:dyDescent="0.25">
      <c r="A74" s="2" t="s">
        <v>2077</v>
      </c>
      <c r="B74" s="2" t="s">
        <v>2428</v>
      </c>
      <c r="C74" s="2">
        <v>50000</v>
      </c>
      <c r="D74" s="2" t="s">
        <v>962</v>
      </c>
      <c r="E74" s="2">
        <v>24</v>
      </c>
      <c r="F74" s="2">
        <v>1200000</v>
      </c>
      <c r="G74" s="2" t="s">
        <v>227</v>
      </c>
      <c r="H74" s="2" t="s">
        <v>1118</v>
      </c>
      <c r="I74" s="2">
        <v>3111009</v>
      </c>
      <c r="J74" s="2">
        <v>10</v>
      </c>
      <c r="K74" s="2">
        <v>10</v>
      </c>
      <c r="L74" s="2">
        <v>10</v>
      </c>
      <c r="M74" s="2">
        <v>70</v>
      </c>
      <c r="N74" s="2">
        <v>100</v>
      </c>
      <c r="O74" s="2">
        <v>300000</v>
      </c>
      <c r="P74" s="2">
        <v>300000</v>
      </c>
      <c r="Q74" s="2">
        <v>300000</v>
      </c>
      <c r="R74" s="2">
        <v>300000</v>
      </c>
    </row>
    <row r="75" spans="1:18" x14ac:dyDescent="0.25">
      <c r="A75" s="2" t="s">
        <v>2429</v>
      </c>
      <c r="B75" s="2" t="s">
        <v>2430</v>
      </c>
      <c r="C75" s="2">
        <v>16000</v>
      </c>
      <c r="D75" s="2" t="e">
        <v>#REF!</v>
      </c>
      <c r="E75" s="2">
        <v>12</v>
      </c>
      <c r="F75" s="2">
        <v>192000</v>
      </c>
      <c r="G75" s="2" t="s">
        <v>1719</v>
      </c>
      <c r="H75" s="2" t="s">
        <v>1139</v>
      </c>
      <c r="I75" s="2">
        <v>2210101</v>
      </c>
      <c r="J75" s="2">
        <v>10</v>
      </c>
      <c r="K75" s="2">
        <v>10</v>
      </c>
      <c r="L75" s="2">
        <v>10</v>
      </c>
      <c r="M75" s="2">
        <v>70</v>
      </c>
      <c r="N75" s="2">
        <v>100</v>
      </c>
      <c r="O75" s="2">
        <v>48000</v>
      </c>
      <c r="P75" s="2">
        <v>48000</v>
      </c>
      <c r="Q75" s="2">
        <v>48000</v>
      </c>
      <c r="R75" s="2">
        <v>48000</v>
      </c>
    </row>
    <row r="76" spans="1:18" x14ac:dyDescent="0.25">
      <c r="A76" s="2" t="s">
        <v>2186</v>
      </c>
      <c r="B76" s="2" t="s">
        <v>301</v>
      </c>
      <c r="C76" s="2">
        <v>10150</v>
      </c>
      <c r="D76" s="2" t="e">
        <v>#REF!</v>
      </c>
      <c r="E76" s="2">
        <v>12</v>
      </c>
      <c r="F76" s="2">
        <v>121800</v>
      </c>
      <c r="G76" s="2" t="s">
        <v>1719</v>
      </c>
      <c r="H76" s="2" t="s">
        <v>1140</v>
      </c>
      <c r="I76" s="2">
        <v>2210102</v>
      </c>
      <c r="J76" s="2">
        <v>10</v>
      </c>
      <c r="K76" s="2">
        <v>10</v>
      </c>
      <c r="L76" s="2">
        <v>10</v>
      </c>
      <c r="M76" s="2">
        <v>70</v>
      </c>
      <c r="N76" s="2">
        <v>100</v>
      </c>
      <c r="O76" s="2">
        <v>30450</v>
      </c>
      <c r="P76" s="2">
        <v>30450</v>
      </c>
      <c r="Q76" s="2">
        <v>30450</v>
      </c>
      <c r="R76" s="2">
        <v>30450</v>
      </c>
    </row>
    <row r="77" spans="1:18" x14ac:dyDescent="0.25">
      <c r="A77" s="2" t="s">
        <v>12</v>
      </c>
      <c r="B77" s="2" t="s">
        <v>2431</v>
      </c>
      <c r="C77" s="2">
        <v>10916</v>
      </c>
      <c r="D77" s="2" t="e">
        <v>#REF!</v>
      </c>
      <c r="E77" s="2">
        <v>12</v>
      </c>
      <c r="F77" s="2">
        <v>131000</v>
      </c>
      <c r="G77" s="2" t="s">
        <v>1699</v>
      </c>
      <c r="H77" s="2" t="s">
        <v>1132</v>
      </c>
      <c r="I77" s="2">
        <v>2210103</v>
      </c>
      <c r="J77" s="2">
        <v>10</v>
      </c>
      <c r="K77" s="2">
        <v>10</v>
      </c>
      <c r="L77" s="2">
        <v>10</v>
      </c>
      <c r="M77" s="2">
        <v>70</v>
      </c>
      <c r="N77" s="2">
        <v>100</v>
      </c>
      <c r="O77" s="2">
        <v>32750</v>
      </c>
      <c r="P77" s="2">
        <v>32750</v>
      </c>
      <c r="Q77" s="2">
        <v>32750</v>
      </c>
      <c r="R77" s="2">
        <v>32750</v>
      </c>
    </row>
    <row r="78" spans="1:18" x14ac:dyDescent="0.25">
      <c r="A78" s="2" t="s">
        <v>2432</v>
      </c>
      <c r="B78" s="2" t="s">
        <v>2433</v>
      </c>
      <c r="C78" s="2">
        <v>400000</v>
      </c>
      <c r="D78" s="2" t="e">
        <v>#REF!</v>
      </c>
      <c r="E78" s="2">
        <v>12</v>
      </c>
      <c r="F78" s="2">
        <v>4800000</v>
      </c>
      <c r="G78" s="2" t="s">
        <v>1719</v>
      </c>
      <c r="H78" s="2" t="s">
        <v>1141</v>
      </c>
      <c r="I78" s="2">
        <v>2210202</v>
      </c>
      <c r="J78" s="2">
        <v>10</v>
      </c>
      <c r="K78" s="2">
        <v>10</v>
      </c>
      <c r="L78" s="2">
        <v>10</v>
      </c>
      <c r="M78" s="2">
        <v>70</v>
      </c>
      <c r="N78" s="2">
        <v>100</v>
      </c>
      <c r="O78" s="2">
        <v>1200000</v>
      </c>
      <c r="P78" s="2">
        <v>1200000</v>
      </c>
      <c r="Q78" s="2">
        <v>1200000</v>
      </c>
      <c r="R78" s="2">
        <v>1200000</v>
      </c>
    </row>
    <row r="79" spans="1:18" x14ac:dyDescent="0.25">
      <c r="A79" s="2" t="s">
        <v>26</v>
      </c>
      <c r="B79" s="2" t="s">
        <v>306</v>
      </c>
      <c r="C79" s="2">
        <v>3750</v>
      </c>
      <c r="D79" s="2" t="e">
        <v>#REF!</v>
      </c>
      <c r="E79" s="2">
        <v>12</v>
      </c>
      <c r="F79" s="2">
        <v>45000</v>
      </c>
      <c r="G79" s="2" t="s">
        <v>227</v>
      </c>
      <c r="H79" s="2" t="s">
        <v>1142</v>
      </c>
      <c r="I79" s="2">
        <v>2210203</v>
      </c>
      <c r="J79" s="2">
        <v>10</v>
      </c>
      <c r="K79" s="2">
        <v>10</v>
      </c>
      <c r="L79" s="2">
        <v>10</v>
      </c>
      <c r="M79" s="2">
        <v>70</v>
      </c>
      <c r="N79" s="2">
        <v>100</v>
      </c>
      <c r="O79" s="2">
        <v>11250</v>
      </c>
      <c r="P79" s="2">
        <v>11250</v>
      </c>
      <c r="Q79" s="2">
        <v>11250</v>
      </c>
      <c r="R79" s="2">
        <v>11250</v>
      </c>
    </row>
    <row r="80" spans="1:18" x14ac:dyDescent="0.25">
      <c r="A80" s="2" t="s">
        <v>2434</v>
      </c>
      <c r="B80" s="2" t="s">
        <v>2435</v>
      </c>
      <c r="C80" s="2">
        <v>41675</v>
      </c>
      <c r="D80" s="2" t="e">
        <v>#REF!</v>
      </c>
      <c r="E80" s="2">
        <v>12</v>
      </c>
      <c r="F80" s="2">
        <v>500000</v>
      </c>
      <c r="G80" s="2" t="s">
        <v>1719</v>
      </c>
      <c r="H80" s="2" t="s">
        <v>1143</v>
      </c>
      <c r="I80" s="2">
        <v>2210205</v>
      </c>
      <c r="J80" s="2">
        <v>10</v>
      </c>
      <c r="K80" s="2">
        <v>10</v>
      </c>
      <c r="L80" s="2">
        <v>10</v>
      </c>
      <c r="M80" s="2">
        <v>70</v>
      </c>
      <c r="N80" s="2">
        <v>100</v>
      </c>
      <c r="O80" s="2">
        <v>125000</v>
      </c>
      <c r="P80" s="2">
        <v>125000</v>
      </c>
      <c r="Q80" s="2">
        <v>125000</v>
      </c>
      <c r="R80" s="2">
        <v>125000</v>
      </c>
    </row>
    <row r="81" spans="1:18" x14ac:dyDescent="0.25">
      <c r="A81" s="2" t="s">
        <v>47</v>
      </c>
      <c r="B81" s="2" t="s">
        <v>2436</v>
      </c>
      <c r="C81" s="2">
        <v>120</v>
      </c>
      <c r="D81" s="2" t="s">
        <v>276</v>
      </c>
      <c r="E81" s="2">
        <v>842</v>
      </c>
      <c r="F81" s="2">
        <v>101000</v>
      </c>
      <c r="G81" s="2" t="s">
        <v>1699</v>
      </c>
      <c r="H81" s="2" t="s">
        <v>1144</v>
      </c>
      <c r="I81" s="2">
        <v>2210503</v>
      </c>
      <c r="J81" s="2">
        <v>10</v>
      </c>
      <c r="K81" s="2">
        <v>10</v>
      </c>
      <c r="L81" s="2">
        <v>10</v>
      </c>
      <c r="M81" s="2">
        <v>70</v>
      </c>
      <c r="N81" s="2">
        <v>100</v>
      </c>
      <c r="O81" s="2">
        <v>25250</v>
      </c>
      <c r="P81" s="2">
        <v>25250</v>
      </c>
      <c r="Q81" s="2">
        <v>25250</v>
      </c>
      <c r="R81" s="2">
        <v>25250</v>
      </c>
    </row>
    <row r="82" spans="1:18" x14ac:dyDescent="0.25">
      <c r="A82" s="2" t="s">
        <v>1810</v>
      </c>
      <c r="B82" s="2" t="s">
        <v>1737</v>
      </c>
      <c r="C82" s="2">
        <v>5000</v>
      </c>
      <c r="D82" s="2" t="e">
        <v>#REF!</v>
      </c>
      <c r="E82" s="2">
        <v>10</v>
      </c>
      <c r="F82" s="2">
        <v>50000</v>
      </c>
      <c r="G82" s="2" t="s">
        <v>1699</v>
      </c>
      <c r="H82" s="2" t="s">
        <v>1145</v>
      </c>
      <c r="I82" s="2">
        <v>2220202</v>
      </c>
      <c r="J82" s="2">
        <v>10</v>
      </c>
      <c r="K82" s="2">
        <v>10</v>
      </c>
      <c r="L82" s="2">
        <v>10</v>
      </c>
      <c r="M82" s="2">
        <v>70</v>
      </c>
      <c r="N82" s="2">
        <v>100</v>
      </c>
      <c r="O82" s="2">
        <v>12500</v>
      </c>
      <c r="P82" s="2">
        <v>12500</v>
      </c>
      <c r="Q82" s="2">
        <v>12500</v>
      </c>
      <c r="R82" s="2">
        <v>12500</v>
      </c>
    </row>
    <row r="83" spans="1:18" x14ac:dyDescent="0.25">
      <c r="A83" s="2" t="s">
        <v>2437</v>
      </c>
      <c r="B83" s="2" t="s">
        <v>1551</v>
      </c>
      <c r="C83" s="2">
        <v>1000</v>
      </c>
      <c r="D83" s="2" t="s">
        <v>276</v>
      </c>
      <c r="E83" s="2">
        <v>300</v>
      </c>
      <c r="F83" s="2">
        <v>300000</v>
      </c>
      <c r="G83" s="2" t="s">
        <v>1683</v>
      </c>
      <c r="H83" s="2" t="s">
        <v>1146</v>
      </c>
      <c r="I83" s="2">
        <v>2211016</v>
      </c>
      <c r="J83" s="2">
        <v>10</v>
      </c>
      <c r="K83" s="2">
        <v>10</v>
      </c>
      <c r="L83" s="2">
        <v>10</v>
      </c>
      <c r="M83" s="2">
        <v>70</v>
      </c>
      <c r="N83" s="2">
        <v>100</v>
      </c>
      <c r="O83" s="2">
        <v>75000</v>
      </c>
      <c r="P83" s="2">
        <v>75000</v>
      </c>
      <c r="Q83" s="2">
        <v>75000</v>
      </c>
      <c r="R83" s="2">
        <v>75000</v>
      </c>
    </row>
    <row r="84" spans="1:18" x14ac:dyDescent="0.25">
      <c r="A84" s="2" t="s">
        <v>1552</v>
      </c>
      <c r="B84" s="2" t="s">
        <v>1553</v>
      </c>
      <c r="C84" s="2">
        <v>1750</v>
      </c>
      <c r="D84" s="2" t="s">
        <v>276</v>
      </c>
      <c r="E84" s="2">
        <v>40</v>
      </c>
      <c r="F84" s="2">
        <v>70000</v>
      </c>
      <c r="G84" s="2" t="s">
        <v>1683</v>
      </c>
      <c r="H84" s="2" t="s">
        <v>1146</v>
      </c>
      <c r="I84" s="2">
        <v>2211016</v>
      </c>
      <c r="J84" s="2">
        <v>10</v>
      </c>
      <c r="K84" s="2">
        <v>10</v>
      </c>
      <c r="L84" s="2">
        <v>10</v>
      </c>
      <c r="M84" s="2">
        <v>70</v>
      </c>
      <c r="N84" s="2">
        <v>100</v>
      </c>
      <c r="O84" s="2">
        <v>17500</v>
      </c>
      <c r="P84" s="2">
        <v>17500</v>
      </c>
      <c r="Q84" s="2">
        <v>17500</v>
      </c>
      <c r="R84" s="2">
        <v>17500</v>
      </c>
    </row>
    <row r="85" spans="1:18" x14ac:dyDescent="0.25">
      <c r="A85" s="2" t="s">
        <v>1066</v>
      </c>
      <c r="B85" s="2" t="s">
        <v>1741</v>
      </c>
      <c r="C85" s="2">
        <v>1250</v>
      </c>
      <c r="D85" s="2" t="s">
        <v>276</v>
      </c>
      <c r="E85" s="2">
        <v>100</v>
      </c>
      <c r="F85" s="2">
        <v>125000</v>
      </c>
      <c r="G85" s="2" t="s">
        <v>1683</v>
      </c>
      <c r="H85" s="2" t="s">
        <v>1146</v>
      </c>
      <c r="I85" s="2">
        <v>2211016</v>
      </c>
      <c r="J85" s="2">
        <v>10</v>
      </c>
      <c r="K85" s="2">
        <v>10</v>
      </c>
      <c r="L85" s="2">
        <v>10</v>
      </c>
      <c r="M85" s="2">
        <v>70</v>
      </c>
      <c r="N85" s="2">
        <v>100</v>
      </c>
      <c r="O85" s="2">
        <v>31250</v>
      </c>
      <c r="P85" s="2">
        <v>31250</v>
      </c>
      <c r="Q85" s="2">
        <v>31250</v>
      </c>
      <c r="R85" s="2">
        <v>31250</v>
      </c>
    </row>
    <row r="86" spans="1:18" x14ac:dyDescent="0.25">
      <c r="A86" s="2" t="s">
        <v>1431</v>
      </c>
      <c r="B86" s="2" t="s">
        <v>2438</v>
      </c>
      <c r="C86" s="2">
        <v>1000</v>
      </c>
      <c r="D86" s="2" t="s">
        <v>276</v>
      </c>
      <c r="E86" s="2">
        <v>55</v>
      </c>
      <c r="F86" s="2">
        <v>55000</v>
      </c>
      <c r="G86" s="2" t="s">
        <v>1683</v>
      </c>
      <c r="H86" s="2" t="s">
        <v>1146</v>
      </c>
      <c r="I86" s="2">
        <v>2211016</v>
      </c>
      <c r="J86" s="2">
        <v>10</v>
      </c>
      <c r="K86" s="2">
        <v>10</v>
      </c>
      <c r="L86" s="2">
        <v>10</v>
      </c>
      <c r="M86" s="2">
        <v>70</v>
      </c>
      <c r="N86" s="2">
        <v>100</v>
      </c>
      <c r="O86" s="2">
        <v>13750</v>
      </c>
      <c r="P86" s="2">
        <v>13750</v>
      </c>
      <c r="Q86" s="2">
        <v>13750</v>
      </c>
      <c r="R86" s="2">
        <v>13750</v>
      </c>
    </row>
    <row r="87" spans="1:18" x14ac:dyDescent="0.25">
      <c r="A87" s="2" t="s">
        <v>1746</v>
      </c>
      <c r="B87" s="2" t="s">
        <v>1747</v>
      </c>
      <c r="C87" s="2">
        <v>52000</v>
      </c>
      <c r="D87" s="2" t="s">
        <v>1886</v>
      </c>
      <c r="E87" s="2">
        <v>10</v>
      </c>
      <c r="F87" s="2">
        <v>520000</v>
      </c>
      <c r="G87" s="2" t="s">
        <v>1699</v>
      </c>
      <c r="H87" s="2" t="s">
        <v>1147</v>
      </c>
      <c r="I87" s="2">
        <v>2210504</v>
      </c>
      <c r="J87" s="2">
        <v>10</v>
      </c>
      <c r="K87" s="2">
        <v>0</v>
      </c>
      <c r="L87" s="2">
        <v>10</v>
      </c>
      <c r="M87" s="2">
        <v>70</v>
      </c>
      <c r="N87" s="2">
        <v>100</v>
      </c>
      <c r="O87" s="2">
        <v>130000</v>
      </c>
      <c r="P87" s="2">
        <v>130000</v>
      </c>
      <c r="Q87" s="2">
        <v>130000</v>
      </c>
      <c r="R87" s="2">
        <v>130000</v>
      </c>
    </row>
    <row r="88" spans="1:18" x14ac:dyDescent="0.25">
      <c r="A88" s="2" t="s">
        <v>2439</v>
      </c>
      <c r="B88" s="2" t="s">
        <v>2440</v>
      </c>
      <c r="C88" s="2">
        <v>5000</v>
      </c>
      <c r="D88" s="2" t="s">
        <v>1886</v>
      </c>
      <c r="E88" s="2">
        <v>160</v>
      </c>
      <c r="F88" s="2">
        <v>800000</v>
      </c>
      <c r="G88" s="2" t="s">
        <v>1699</v>
      </c>
      <c r="H88" s="2" t="s">
        <v>1148</v>
      </c>
      <c r="I88" s="2">
        <v>2220210</v>
      </c>
      <c r="J88" s="2">
        <v>10</v>
      </c>
      <c r="K88" s="2">
        <v>10</v>
      </c>
      <c r="L88" s="2">
        <v>10</v>
      </c>
      <c r="M88" s="2">
        <v>70</v>
      </c>
      <c r="N88" s="2">
        <v>100</v>
      </c>
      <c r="O88" s="2">
        <v>200000</v>
      </c>
      <c r="P88" s="2">
        <v>200000</v>
      </c>
      <c r="Q88" s="2">
        <v>200000</v>
      </c>
      <c r="R88" s="2">
        <v>200000</v>
      </c>
    </row>
    <row r="89" spans="1:18" x14ac:dyDescent="0.25">
      <c r="A89" s="2" t="s">
        <v>2441</v>
      </c>
      <c r="B89" s="2" t="s">
        <v>2442</v>
      </c>
      <c r="C89" s="2">
        <v>3500</v>
      </c>
      <c r="D89" s="2" t="s">
        <v>1886</v>
      </c>
      <c r="E89" s="2">
        <v>200</v>
      </c>
      <c r="F89" s="2">
        <v>700000</v>
      </c>
      <c r="G89" s="2" t="s">
        <v>227</v>
      </c>
      <c r="H89" s="2" t="s">
        <v>1148</v>
      </c>
      <c r="I89" s="2">
        <v>2220210</v>
      </c>
      <c r="J89" s="2">
        <v>10</v>
      </c>
      <c r="K89" s="2">
        <v>10</v>
      </c>
      <c r="L89" s="2">
        <v>10</v>
      </c>
      <c r="M89" s="2">
        <v>70</v>
      </c>
      <c r="N89" s="2">
        <v>100</v>
      </c>
      <c r="O89" s="2">
        <v>175000</v>
      </c>
      <c r="P89" s="2">
        <v>175000</v>
      </c>
      <c r="Q89" s="2">
        <v>175000</v>
      </c>
      <c r="R89" s="2">
        <v>175000</v>
      </c>
    </row>
    <row r="90" spans="1:18" x14ac:dyDescent="0.25">
      <c r="A90" s="2" t="s">
        <v>2443</v>
      </c>
      <c r="B90" s="2" t="s">
        <v>2444</v>
      </c>
      <c r="C90" s="2">
        <v>12500</v>
      </c>
      <c r="D90" s="2" t="s">
        <v>276</v>
      </c>
      <c r="E90" s="2">
        <v>280</v>
      </c>
      <c r="F90" s="2">
        <v>3500000</v>
      </c>
      <c r="G90" s="2" t="s">
        <v>227</v>
      </c>
      <c r="H90" s="2" t="s">
        <v>1118</v>
      </c>
      <c r="I90" s="2">
        <v>2211102</v>
      </c>
      <c r="J90" s="2">
        <v>10</v>
      </c>
      <c r="K90" s="2">
        <v>10</v>
      </c>
      <c r="L90" s="2">
        <v>10</v>
      </c>
      <c r="M90" s="2">
        <v>70</v>
      </c>
      <c r="N90" s="2">
        <v>100</v>
      </c>
      <c r="O90" s="2">
        <v>875000</v>
      </c>
      <c r="P90" s="2">
        <v>875000</v>
      </c>
      <c r="Q90" s="2">
        <v>875000</v>
      </c>
      <c r="R90" s="2">
        <v>875000</v>
      </c>
    </row>
    <row r="91" spans="1:18" x14ac:dyDescent="0.25">
      <c r="A91" s="2" t="s">
        <v>2445</v>
      </c>
      <c r="B91" s="2" t="s">
        <v>2446</v>
      </c>
      <c r="C91" s="2">
        <v>500000</v>
      </c>
      <c r="D91" s="2" t="s">
        <v>2447</v>
      </c>
      <c r="E91" s="2">
        <v>15</v>
      </c>
      <c r="F91" s="2">
        <v>7450000</v>
      </c>
      <c r="G91" s="2" t="s">
        <v>227</v>
      </c>
      <c r="H91" s="2" t="s">
        <v>1149</v>
      </c>
      <c r="I91" s="2">
        <v>3111111</v>
      </c>
      <c r="J91" s="2">
        <v>10</v>
      </c>
      <c r="K91" s="2">
        <v>10</v>
      </c>
      <c r="L91" s="2">
        <v>10</v>
      </c>
      <c r="M91" s="2">
        <v>70</v>
      </c>
      <c r="N91" s="2">
        <v>100</v>
      </c>
      <c r="O91" s="2">
        <v>1862500</v>
      </c>
      <c r="P91" s="2">
        <v>1862500</v>
      </c>
      <c r="Q91" s="2">
        <v>1862500</v>
      </c>
      <c r="R91" s="2">
        <v>1862500</v>
      </c>
    </row>
    <row r="92" spans="1:18" x14ac:dyDescent="0.25">
      <c r="A92" s="2" t="s">
        <v>2448</v>
      </c>
      <c r="B92" s="2" t="s">
        <v>2449</v>
      </c>
      <c r="C92" s="2">
        <v>1000000</v>
      </c>
      <c r="D92" s="2" t="e">
        <v>#REF!</v>
      </c>
      <c r="E92" s="2" t="e">
        <v>#REF!</v>
      </c>
      <c r="F92" s="2">
        <v>1000000</v>
      </c>
      <c r="G92" s="2" t="s">
        <v>1699</v>
      </c>
      <c r="H92" s="2" t="s">
        <v>1149</v>
      </c>
      <c r="I92" s="2">
        <v>3111111</v>
      </c>
      <c r="J92" s="2">
        <v>10</v>
      </c>
      <c r="K92" s="2">
        <v>10</v>
      </c>
      <c r="L92" s="2">
        <v>10</v>
      </c>
      <c r="M92" s="2">
        <v>70</v>
      </c>
      <c r="N92" s="2">
        <v>100</v>
      </c>
      <c r="O92" s="2">
        <v>250000</v>
      </c>
      <c r="P92" s="2">
        <v>250000</v>
      </c>
      <c r="Q92" s="2">
        <v>250000</v>
      </c>
      <c r="R92" s="2">
        <v>250000</v>
      </c>
    </row>
    <row r="93" spans="1:18" x14ac:dyDescent="0.25">
      <c r="A93" s="2" t="s">
        <v>2450</v>
      </c>
      <c r="B93" s="2" t="s">
        <v>2451</v>
      </c>
      <c r="C93" s="2">
        <v>550000</v>
      </c>
      <c r="D93" s="2" t="e">
        <v>#REF!</v>
      </c>
      <c r="E93" s="2">
        <v>1</v>
      </c>
      <c r="F93" s="2">
        <v>550000</v>
      </c>
      <c r="G93" s="2" t="s">
        <v>1699</v>
      </c>
      <c r="H93" s="2" t="s">
        <v>1149</v>
      </c>
      <c r="I93" s="2">
        <v>3111111</v>
      </c>
      <c r="J93" s="2">
        <v>10</v>
      </c>
      <c r="K93" s="2">
        <v>10</v>
      </c>
      <c r="L93" s="2">
        <v>10</v>
      </c>
      <c r="M93" s="2">
        <v>70</v>
      </c>
      <c r="N93" s="2">
        <v>100</v>
      </c>
      <c r="O93" s="2">
        <v>137500</v>
      </c>
      <c r="P93" s="2">
        <v>137500</v>
      </c>
      <c r="Q93" s="2">
        <v>137500</v>
      </c>
      <c r="R93" s="2">
        <v>137500</v>
      </c>
    </row>
    <row r="94" spans="1:18" x14ac:dyDescent="0.25">
      <c r="A94" s="2" t="s">
        <v>2432</v>
      </c>
      <c r="B94" s="2" t="s">
        <v>2452</v>
      </c>
      <c r="C94" s="2">
        <v>1000000</v>
      </c>
      <c r="D94" s="2" t="e">
        <v>#REF!</v>
      </c>
      <c r="E94" s="2">
        <v>1</v>
      </c>
      <c r="F94" s="2">
        <v>1000000</v>
      </c>
      <c r="G94" s="2" t="s">
        <v>1699</v>
      </c>
      <c r="H94" s="2" t="s">
        <v>1149</v>
      </c>
      <c r="I94" s="2">
        <v>3111111</v>
      </c>
      <c r="J94" s="2">
        <v>10</v>
      </c>
      <c r="K94" s="2">
        <v>10</v>
      </c>
      <c r="L94" s="2">
        <v>10</v>
      </c>
      <c r="M94" s="2">
        <v>70</v>
      </c>
      <c r="N94" s="2">
        <v>100</v>
      </c>
      <c r="O94" s="2">
        <v>250000</v>
      </c>
      <c r="P94" s="2">
        <v>250000</v>
      </c>
      <c r="Q94" s="2">
        <v>250000</v>
      </c>
      <c r="R94" s="2">
        <v>250000</v>
      </c>
    </row>
    <row r="95" spans="1:18" x14ac:dyDescent="0.25">
      <c r="A95" s="2" t="s">
        <v>2453</v>
      </c>
      <c r="B95" s="2" t="s">
        <v>2454</v>
      </c>
      <c r="C95" s="2">
        <v>500000</v>
      </c>
      <c r="D95" s="2" t="e">
        <v>#REF!</v>
      </c>
      <c r="E95" s="2">
        <v>1</v>
      </c>
      <c r="F95" s="2">
        <v>500000</v>
      </c>
      <c r="G95" s="2" t="s">
        <v>1699</v>
      </c>
      <c r="H95" s="2" t="s">
        <v>1150</v>
      </c>
      <c r="I95" s="2">
        <v>3111112</v>
      </c>
      <c r="J95" s="2">
        <v>10</v>
      </c>
      <c r="K95" s="2">
        <v>10</v>
      </c>
      <c r="L95" s="2">
        <v>10</v>
      </c>
      <c r="M95" s="2">
        <v>70</v>
      </c>
      <c r="N95" s="2">
        <v>100</v>
      </c>
      <c r="O95" s="2">
        <v>125000</v>
      </c>
      <c r="P95" s="2">
        <v>125000</v>
      </c>
      <c r="Q95" s="2">
        <v>125000</v>
      </c>
      <c r="R95" s="2">
        <v>125000</v>
      </c>
    </row>
    <row r="96" spans="1:18" x14ac:dyDescent="0.25">
      <c r="A96" s="2" t="s">
        <v>2455</v>
      </c>
      <c r="B96" s="2" t="s">
        <v>2456</v>
      </c>
      <c r="C96" s="2">
        <v>500000</v>
      </c>
      <c r="D96" s="2" t="e">
        <v>#REF!</v>
      </c>
      <c r="E96" s="2">
        <v>1</v>
      </c>
      <c r="F96" s="2">
        <v>500000</v>
      </c>
      <c r="G96" s="2" t="s">
        <v>1699</v>
      </c>
      <c r="H96" s="2" t="s">
        <v>1150</v>
      </c>
      <c r="I96" s="2">
        <v>3111112</v>
      </c>
      <c r="J96" s="2">
        <v>10</v>
      </c>
      <c r="K96" s="2">
        <v>10</v>
      </c>
      <c r="L96" s="2">
        <v>10</v>
      </c>
      <c r="M96" s="2">
        <v>70</v>
      </c>
      <c r="N96" s="2">
        <v>100</v>
      </c>
      <c r="O96" s="2">
        <v>125000</v>
      </c>
      <c r="P96" s="2">
        <v>125000</v>
      </c>
      <c r="Q96" s="2">
        <v>125000</v>
      </c>
      <c r="R96" s="2">
        <v>125000</v>
      </c>
    </row>
    <row r="97" spans="1:18" x14ac:dyDescent="0.25">
      <c r="A97" s="2" t="s">
        <v>2457</v>
      </c>
      <c r="B97" s="2" t="s">
        <v>2458</v>
      </c>
      <c r="C97" s="2">
        <v>1200000</v>
      </c>
      <c r="D97" s="2" t="e">
        <v>#REF!</v>
      </c>
      <c r="E97" s="2" t="e">
        <v>#REF!</v>
      </c>
      <c r="F97" s="2">
        <v>1200000</v>
      </c>
      <c r="G97" s="2" t="s">
        <v>227</v>
      </c>
      <c r="H97" s="2" t="s">
        <v>1151</v>
      </c>
      <c r="I97" s="2">
        <v>2210799</v>
      </c>
      <c r="J97" s="2">
        <v>10</v>
      </c>
      <c r="K97" s="2">
        <v>10</v>
      </c>
      <c r="L97" s="2">
        <v>10</v>
      </c>
      <c r="M97" s="2">
        <v>70</v>
      </c>
      <c r="N97" s="2">
        <v>100</v>
      </c>
      <c r="O97" s="2">
        <v>300000</v>
      </c>
      <c r="P97" s="2">
        <v>300000</v>
      </c>
      <c r="Q97" s="2">
        <v>300000</v>
      </c>
      <c r="R97" s="2">
        <v>300000</v>
      </c>
    </row>
    <row r="98" spans="1:18" x14ac:dyDescent="0.25">
      <c r="A98" s="2" t="e">
        <v>#REF!</v>
      </c>
      <c r="B98" s="2" t="s">
        <v>2459</v>
      </c>
      <c r="C98" s="2">
        <v>50000</v>
      </c>
      <c r="D98" s="2" t="s">
        <v>212</v>
      </c>
      <c r="E98" s="2">
        <v>1</v>
      </c>
      <c r="F98" s="2">
        <v>50000</v>
      </c>
      <c r="G98" s="2" t="s">
        <v>227</v>
      </c>
      <c r="H98" s="2" t="s">
        <v>1152</v>
      </c>
      <c r="I98" s="2">
        <v>3111010</v>
      </c>
      <c r="J98" s="2">
        <v>10</v>
      </c>
      <c r="K98" s="2">
        <v>10</v>
      </c>
      <c r="L98" s="2">
        <v>10</v>
      </c>
      <c r="M98" s="2">
        <v>70</v>
      </c>
      <c r="N98" s="2">
        <v>100</v>
      </c>
      <c r="O98" s="2" t="e">
        <v>#REF!</v>
      </c>
      <c r="P98" s="2" t="e">
        <v>#REF!</v>
      </c>
      <c r="Q98" s="2">
        <v>50000</v>
      </c>
      <c r="R98" s="2" t="e">
        <v>#REF!</v>
      </c>
    </row>
    <row r="99" spans="1:18" x14ac:dyDescent="0.25">
      <c r="A99" s="2" t="e">
        <v>#REF!</v>
      </c>
      <c r="B99" s="2" t="s">
        <v>2460</v>
      </c>
      <c r="C99" s="2">
        <v>100000</v>
      </c>
      <c r="D99" s="2" t="s">
        <v>212</v>
      </c>
      <c r="E99" s="2">
        <v>1</v>
      </c>
      <c r="F99" s="2">
        <v>100000</v>
      </c>
      <c r="G99" s="2" t="s">
        <v>227</v>
      </c>
      <c r="H99" s="2" t="s">
        <v>1152</v>
      </c>
      <c r="I99" s="2">
        <v>3111010</v>
      </c>
      <c r="J99" s="2">
        <v>10</v>
      </c>
      <c r="K99" s="2">
        <v>10</v>
      </c>
      <c r="L99" s="2">
        <v>10</v>
      </c>
      <c r="M99" s="2">
        <v>70</v>
      </c>
      <c r="N99" s="2">
        <v>100</v>
      </c>
      <c r="O99" s="2" t="e">
        <v>#REF!</v>
      </c>
      <c r="P99" s="2" t="e">
        <v>#REF!</v>
      </c>
      <c r="Q99" s="2">
        <v>100000</v>
      </c>
      <c r="R99" s="2" t="e">
        <v>#REF!</v>
      </c>
    </row>
    <row r="100" spans="1:18" x14ac:dyDescent="0.25">
      <c r="A100" s="2" t="e">
        <v>#REF!</v>
      </c>
      <c r="B100" s="2" t="s">
        <v>2461</v>
      </c>
      <c r="C100" s="2">
        <v>50000</v>
      </c>
      <c r="D100" s="2" t="s">
        <v>212</v>
      </c>
      <c r="E100" s="2">
        <v>1</v>
      </c>
      <c r="F100" s="2">
        <v>50000</v>
      </c>
      <c r="G100" s="2" t="s">
        <v>227</v>
      </c>
      <c r="H100" s="2" t="s">
        <v>1152</v>
      </c>
      <c r="I100" s="2">
        <v>3111010</v>
      </c>
      <c r="J100" s="2">
        <v>10</v>
      </c>
      <c r="K100" s="2">
        <v>10</v>
      </c>
      <c r="L100" s="2">
        <v>10</v>
      </c>
      <c r="M100" s="2">
        <v>70</v>
      </c>
      <c r="N100" s="2">
        <v>100</v>
      </c>
      <c r="O100" s="2" t="e">
        <v>#REF!</v>
      </c>
      <c r="P100" s="2" t="e">
        <v>#REF!</v>
      </c>
      <c r="Q100" s="2">
        <v>50000</v>
      </c>
      <c r="R100" s="2" t="e">
        <v>#REF!</v>
      </c>
    </row>
    <row r="101" spans="1:18" x14ac:dyDescent="0.25">
      <c r="A101" s="2" t="e">
        <v>#REF!</v>
      </c>
      <c r="B101" s="2" t="s">
        <v>2462</v>
      </c>
      <c r="C101" s="2">
        <v>240000</v>
      </c>
      <c r="D101" s="2" t="s">
        <v>212</v>
      </c>
      <c r="E101" s="2">
        <v>1</v>
      </c>
      <c r="F101" s="2">
        <v>240000</v>
      </c>
      <c r="G101" s="2" t="s">
        <v>227</v>
      </c>
      <c r="H101" s="2" t="s">
        <v>1152</v>
      </c>
      <c r="I101" s="2">
        <v>3111010</v>
      </c>
      <c r="J101" s="2">
        <v>10</v>
      </c>
      <c r="K101" s="2">
        <v>10</v>
      </c>
      <c r="L101" s="2">
        <v>10</v>
      </c>
      <c r="M101" s="2">
        <v>70</v>
      </c>
      <c r="N101" s="2">
        <v>100</v>
      </c>
      <c r="O101" s="2" t="e">
        <v>#REF!</v>
      </c>
      <c r="P101" s="2" t="e">
        <v>#REF!</v>
      </c>
      <c r="Q101" s="2">
        <v>240000</v>
      </c>
      <c r="R101" s="2" t="e">
        <v>#REF!</v>
      </c>
    </row>
    <row r="102" spans="1:18" x14ac:dyDescent="0.25">
      <c r="A102" s="2" t="e">
        <v>#REF!</v>
      </c>
      <c r="B102" s="2" t="s">
        <v>2463</v>
      </c>
      <c r="C102" s="2">
        <v>30000</v>
      </c>
      <c r="D102" s="2" t="s">
        <v>212</v>
      </c>
      <c r="E102" s="2">
        <v>1</v>
      </c>
      <c r="F102" s="2">
        <v>30000</v>
      </c>
      <c r="G102" s="2" t="s">
        <v>227</v>
      </c>
      <c r="H102" s="2" t="s">
        <v>1152</v>
      </c>
      <c r="I102" s="2">
        <v>3111010</v>
      </c>
      <c r="J102" s="2">
        <v>10</v>
      </c>
      <c r="K102" s="2">
        <v>10</v>
      </c>
      <c r="L102" s="2">
        <v>10</v>
      </c>
      <c r="M102" s="2">
        <v>70</v>
      </c>
      <c r="N102" s="2">
        <v>100</v>
      </c>
      <c r="O102" s="2" t="e">
        <v>#REF!</v>
      </c>
      <c r="P102" s="2" t="e">
        <v>#REF!</v>
      </c>
      <c r="Q102" s="2">
        <v>30000</v>
      </c>
      <c r="R102" s="2" t="e">
        <v>#REF!</v>
      </c>
    </row>
    <row r="103" spans="1:18" x14ac:dyDescent="0.25">
      <c r="A103" s="2" t="e">
        <v>#REF!</v>
      </c>
      <c r="B103" s="2" t="s">
        <v>2464</v>
      </c>
      <c r="C103" s="2">
        <v>40000</v>
      </c>
      <c r="D103" s="2" t="s">
        <v>212</v>
      </c>
      <c r="E103" s="2">
        <v>1</v>
      </c>
      <c r="F103" s="2">
        <v>40000</v>
      </c>
      <c r="G103" s="2" t="s">
        <v>227</v>
      </c>
      <c r="H103" s="2" t="s">
        <v>1152</v>
      </c>
      <c r="I103" s="2">
        <v>3111010</v>
      </c>
      <c r="J103" s="2">
        <v>10</v>
      </c>
      <c r="K103" s="2">
        <v>10</v>
      </c>
      <c r="L103" s="2">
        <v>10</v>
      </c>
      <c r="M103" s="2">
        <v>70</v>
      </c>
      <c r="N103" s="2">
        <v>100</v>
      </c>
      <c r="O103" s="2" t="e">
        <v>#REF!</v>
      </c>
      <c r="P103" s="2" t="e">
        <v>#REF!</v>
      </c>
      <c r="Q103" s="2">
        <v>40000</v>
      </c>
      <c r="R103" s="2" t="e">
        <v>#REF!</v>
      </c>
    </row>
    <row r="104" spans="1:18" x14ac:dyDescent="0.25">
      <c r="A104" s="2" t="e">
        <v>#REF!</v>
      </c>
      <c r="B104" s="2" t="s">
        <v>2465</v>
      </c>
      <c r="C104" s="2">
        <v>40000</v>
      </c>
      <c r="D104" s="2" t="s">
        <v>212</v>
      </c>
      <c r="E104" s="2">
        <v>1</v>
      </c>
      <c r="F104" s="2">
        <v>40000</v>
      </c>
      <c r="G104" s="2" t="s">
        <v>227</v>
      </c>
      <c r="H104" s="2" t="s">
        <v>1152</v>
      </c>
      <c r="I104" s="2">
        <v>3111010</v>
      </c>
      <c r="J104" s="2">
        <v>10</v>
      </c>
      <c r="K104" s="2">
        <v>10</v>
      </c>
      <c r="L104" s="2">
        <v>10</v>
      </c>
      <c r="M104" s="2">
        <v>70</v>
      </c>
      <c r="N104" s="2">
        <v>100</v>
      </c>
      <c r="O104" s="2" t="e">
        <v>#REF!</v>
      </c>
      <c r="P104" s="2" t="e">
        <v>#REF!</v>
      </c>
      <c r="Q104" s="2">
        <v>40000</v>
      </c>
      <c r="R104" s="2" t="e">
        <v>#REF!</v>
      </c>
    </row>
    <row r="105" spans="1:18" x14ac:dyDescent="0.25">
      <c r="A105" s="2" t="e">
        <v>#REF!</v>
      </c>
      <c r="B105" s="2" t="s">
        <v>2466</v>
      </c>
      <c r="C105" s="2">
        <v>50000</v>
      </c>
      <c r="D105" s="2" t="s">
        <v>212</v>
      </c>
      <c r="E105" s="2">
        <v>1</v>
      </c>
      <c r="F105" s="2">
        <v>50000</v>
      </c>
      <c r="G105" s="2" t="s">
        <v>227</v>
      </c>
      <c r="H105" s="2" t="s">
        <v>1152</v>
      </c>
      <c r="I105" s="2">
        <v>3111010</v>
      </c>
      <c r="J105" s="2">
        <v>10</v>
      </c>
      <c r="K105" s="2">
        <v>10</v>
      </c>
      <c r="L105" s="2">
        <v>10</v>
      </c>
      <c r="M105" s="2">
        <v>70</v>
      </c>
      <c r="N105" s="2">
        <v>100</v>
      </c>
      <c r="O105" s="2" t="e">
        <v>#REF!</v>
      </c>
      <c r="P105" s="2" t="e">
        <v>#REF!</v>
      </c>
      <c r="Q105" s="2">
        <v>50000</v>
      </c>
      <c r="R105" s="2" t="e">
        <v>#REF!</v>
      </c>
    </row>
    <row r="106" spans="1:18" x14ac:dyDescent="0.25">
      <c r="A106" s="2" t="e">
        <v>#REF!</v>
      </c>
      <c r="B106" s="2" t="s">
        <v>2467</v>
      </c>
      <c r="C106" s="2">
        <v>30000</v>
      </c>
      <c r="D106" s="2" t="s">
        <v>212</v>
      </c>
      <c r="E106" s="2">
        <v>1</v>
      </c>
      <c r="F106" s="2">
        <v>30000</v>
      </c>
      <c r="G106" s="2" t="s">
        <v>227</v>
      </c>
      <c r="H106" s="2" t="s">
        <v>1152</v>
      </c>
      <c r="I106" s="2">
        <v>3111010</v>
      </c>
      <c r="J106" s="2">
        <v>10</v>
      </c>
      <c r="K106" s="2">
        <v>10</v>
      </c>
      <c r="L106" s="2">
        <v>10</v>
      </c>
      <c r="M106" s="2">
        <v>70</v>
      </c>
      <c r="N106" s="2">
        <v>100</v>
      </c>
      <c r="O106" s="2" t="e">
        <v>#REF!</v>
      </c>
      <c r="P106" s="2" t="e">
        <v>#REF!</v>
      </c>
      <c r="Q106" s="2">
        <v>30000</v>
      </c>
      <c r="R106" s="2" t="e">
        <v>#REF!</v>
      </c>
    </row>
    <row r="107" spans="1:18" x14ac:dyDescent="0.25">
      <c r="A107" s="2" t="e">
        <v>#REF!</v>
      </c>
      <c r="B107" s="2" t="s">
        <v>2468</v>
      </c>
      <c r="C107" s="2">
        <v>30000</v>
      </c>
      <c r="D107" s="2" t="s">
        <v>212</v>
      </c>
      <c r="E107" s="2">
        <v>1</v>
      </c>
      <c r="F107" s="2">
        <v>30000</v>
      </c>
      <c r="G107" s="2" t="s">
        <v>227</v>
      </c>
      <c r="H107" s="2" t="s">
        <v>1152</v>
      </c>
      <c r="I107" s="2">
        <v>3111010</v>
      </c>
      <c r="J107" s="2">
        <v>10</v>
      </c>
      <c r="K107" s="2">
        <v>10</v>
      </c>
      <c r="L107" s="2">
        <v>10</v>
      </c>
      <c r="M107" s="2">
        <v>70</v>
      </c>
      <c r="N107" s="2">
        <v>100</v>
      </c>
      <c r="O107" s="2" t="e">
        <v>#REF!</v>
      </c>
      <c r="P107" s="2" t="e">
        <v>#REF!</v>
      </c>
      <c r="Q107" s="2">
        <v>30000</v>
      </c>
      <c r="R107" s="2" t="e">
        <v>#REF!</v>
      </c>
    </row>
    <row r="108" spans="1:18" x14ac:dyDescent="0.25">
      <c r="A108" s="2" t="e">
        <v>#REF!</v>
      </c>
      <c r="B108" s="2" t="s">
        <v>2469</v>
      </c>
      <c r="C108" s="2">
        <v>30000</v>
      </c>
      <c r="D108" s="2" t="s">
        <v>212</v>
      </c>
      <c r="E108" s="2">
        <v>1</v>
      </c>
      <c r="F108" s="2">
        <v>30000</v>
      </c>
      <c r="G108" s="2" t="s">
        <v>227</v>
      </c>
      <c r="H108" s="2" t="s">
        <v>1152</v>
      </c>
      <c r="I108" s="2">
        <v>3111010</v>
      </c>
      <c r="J108" s="2">
        <v>10</v>
      </c>
      <c r="K108" s="2">
        <v>10</v>
      </c>
      <c r="L108" s="2">
        <v>10</v>
      </c>
      <c r="M108" s="2">
        <v>70</v>
      </c>
      <c r="N108" s="2">
        <v>100</v>
      </c>
      <c r="O108" s="2" t="e">
        <v>#REF!</v>
      </c>
      <c r="P108" s="2" t="e">
        <v>#REF!</v>
      </c>
      <c r="Q108" s="2">
        <v>30000</v>
      </c>
      <c r="R108" s="2" t="e">
        <v>#REF!</v>
      </c>
    </row>
    <row r="109" spans="1:18" x14ac:dyDescent="0.25">
      <c r="A109" s="2" t="e">
        <v>#REF!</v>
      </c>
      <c r="B109" s="2" t="s">
        <v>2470</v>
      </c>
      <c r="C109" s="2">
        <v>2000</v>
      </c>
      <c r="D109" s="2" t="s">
        <v>212</v>
      </c>
      <c r="E109" s="2">
        <v>1</v>
      </c>
      <c r="F109" s="2">
        <v>2000</v>
      </c>
      <c r="G109" s="2" t="s">
        <v>227</v>
      </c>
      <c r="H109" s="2" t="s">
        <v>1152</v>
      </c>
      <c r="I109" s="2">
        <v>3111010</v>
      </c>
      <c r="J109" s="2">
        <v>10</v>
      </c>
      <c r="K109" s="2">
        <v>10</v>
      </c>
      <c r="L109" s="2">
        <v>10</v>
      </c>
      <c r="M109" s="2">
        <v>70</v>
      </c>
      <c r="N109" s="2">
        <v>100</v>
      </c>
      <c r="O109" s="2" t="e">
        <v>#REF!</v>
      </c>
      <c r="P109" s="2" t="e">
        <v>#REF!</v>
      </c>
      <c r="Q109" s="2">
        <v>2000</v>
      </c>
      <c r="R109" s="2" t="e">
        <v>#REF!</v>
      </c>
    </row>
    <row r="110" spans="1:18" x14ac:dyDescent="0.25">
      <c r="A110" s="2" t="e">
        <v>#REF!</v>
      </c>
      <c r="B110" s="2" t="s">
        <v>2471</v>
      </c>
      <c r="C110" s="2">
        <v>1000</v>
      </c>
      <c r="D110" s="2" t="s">
        <v>212</v>
      </c>
      <c r="E110" s="2">
        <v>1</v>
      </c>
      <c r="F110" s="2">
        <v>1000</v>
      </c>
      <c r="G110" s="2" t="s">
        <v>227</v>
      </c>
      <c r="H110" s="2" t="s">
        <v>1152</v>
      </c>
      <c r="I110" s="2">
        <v>3111010</v>
      </c>
      <c r="J110" s="2">
        <v>10</v>
      </c>
      <c r="K110" s="2">
        <v>10</v>
      </c>
      <c r="L110" s="2">
        <v>10</v>
      </c>
      <c r="M110" s="2">
        <v>70</v>
      </c>
      <c r="N110" s="2">
        <v>100</v>
      </c>
      <c r="O110" s="2" t="e">
        <v>#REF!</v>
      </c>
      <c r="P110" s="2" t="e">
        <v>#REF!</v>
      </c>
      <c r="Q110" s="2">
        <v>1000</v>
      </c>
      <c r="R110" s="2" t="e">
        <v>#REF!</v>
      </c>
    </row>
    <row r="111" spans="1:18" x14ac:dyDescent="0.25">
      <c r="A111" s="2" t="e">
        <v>#REF!</v>
      </c>
      <c r="B111" s="2" t="s">
        <v>2472</v>
      </c>
      <c r="C111" s="2">
        <v>1000</v>
      </c>
      <c r="D111" s="2" t="s">
        <v>212</v>
      </c>
      <c r="E111" s="2">
        <v>1</v>
      </c>
      <c r="F111" s="2">
        <v>1000</v>
      </c>
      <c r="G111" s="2" t="s">
        <v>227</v>
      </c>
      <c r="H111" s="2" t="s">
        <v>1152</v>
      </c>
      <c r="I111" s="2">
        <v>3111010</v>
      </c>
      <c r="J111" s="2">
        <v>10</v>
      </c>
      <c r="K111" s="2">
        <v>10</v>
      </c>
      <c r="L111" s="2">
        <v>10</v>
      </c>
      <c r="M111" s="2">
        <v>70</v>
      </c>
      <c r="N111" s="2">
        <v>100</v>
      </c>
      <c r="O111" s="2" t="e">
        <v>#REF!</v>
      </c>
      <c r="P111" s="2" t="e">
        <v>#REF!</v>
      </c>
      <c r="Q111" s="2">
        <v>1000</v>
      </c>
      <c r="R111" s="2" t="e">
        <v>#REF!</v>
      </c>
    </row>
    <row r="112" spans="1:18" x14ac:dyDescent="0.25">
      <c r="A112" s="2" t="e">
        <v>#REF!</v>
      </c>
      <c r="B112" s="2" t="s">
        <v>2473</v>
      </c>
      <c r="C112" s="2">
        <v>500</v>
      </c>
      <c r="D112" s="2" t="s">
        <v>212</v>
      </c>
      <c r="E112" s="2">
        <v>1</v>
      </c>
      <c r="F112" s="2">
        <v>500</v>
      </c>
      <c r="G112" s="2" t="s">
        <v>227</v>
      </c>
      <c r="H112" s="2" t="s">
        <v>1152</v>
      </c>
      <c r="I112" s="2">
        <v>3111010</v>
      </c>
      <c r="J112" s="2">
        <v>10</v>
      </c>
      <c r="K112" s="2">
        <v>10</v>
      </c>
      <c r="L112" s="2">
        <v>10</v>
      </c>
      <c r="M112" s="2">
        <v>70</v>
      </c>
      <c r="N112" s="2">
        <v>100</v>
      </c>
      <c r="O112" s="2" t="e">
        <v>#REF!</v>
      </c>
      <c r="P112" s="2" t="e">
        <v>#REF!</v>
      </c>
      <c r="Q112" s="2">
        <v>500</v>
      </c>
      <c r="R112" s="2" t="e">
        <v>#REF!</v>
      </c>
    </row>
    <row r="113" spans="1:18" x14ac:dyDescent="0.25">
      <c r="A113" s="2" t="e">
        <v>#REF!</v>
      </c>
      <c r="B113" s="2" t="s">
        <v>2474</v>
      </c>
      <c r="C113" s="2">
        <v>500</v>
      </c>
      <c r="D113" s="2" t="s">
        <v>212</v>
      </c>
      <c r="E113" s="2">
        <v>1</v>
      </c>
      <c r="F113" s="2">
        <v>500</v>
      </c>
      <c r="G113" s="2" t="s">
        <v>227</v>
      </c>
      <c r="H113" s="2" t="s">
        <v>1152</v>
      </c>
      <c r="I113" s="2">
        <v>3111010</v>
      </c>
      <c r="J113" s="2">
        <v>10</v>
      </c>
      <c r="K113" s="2">
        <v>10</v>
      </c>
      <c r="L113" s="2">
        <v>10</v>
      </c>
      <c r="M113" s="2">
        <v>70</v>
      </c>
      <c r="N113" s="2">
        <v>100</v>
      </c>
      <c r="O113" s="2" t="e">
        <v>#REF!</v>
      </c>
      <c r="P113" s="2" t="e">
        <v>#REF!</v>
      </c>
      <c r="Q113" s="2">
        <v>500</v>
      </c>
      <c r="R113" s="2" t="e">
        <v>#REF!</v>
      </c>
    </row>
    <row r="114" spans="1:18" x14ac:dyDescent="0.25">
      <c r="A114" s="2" t="e">
        <v>#REF!</v>
      </c>
      <c r="B114" s="2" t="s">
        <v>2475</v>
      </c>
      <c r="C114" s="2">
        <v>2000</v>
      </c>
      <c r="D114" s="2" t="s">
        <v>212</v>
      </c>
      <c r="E114" s="2">
        <v>1</v>
      </c>
      <c r="F114" s="2">
        <v>2000</v>
      </c>
      <c r="G114" s="2" t="s">
        <v>227</v>
      </c>
      <c r="H114" s="2" t="s">
        <v>1152</v>
      </c>
      <c r="I114" s="2">
        <v>3111010</v>
      </c>
      <c r="J114" s="2">
        <v>10</v>
      </c>
      <c r="K114" s="2">
        <v>10</v>
      </c>
      <c r="L114" s="2">
        <v>10</v>
      </c>
      <c r="M114" s="2">
        <v>70</v>
      </c>
      <c r="N114" s="2">
        <v>100</v>
      </c>
      <c r="O114" s="2" t="e">
        <v>#REF!</v>
      </c>
      <c r="P114" s="2" t="e">
        <v>#REF!</v>
      </c>
      <c r="Q114" s="2">
        <v>2000</v>
      </c>
      <c r="R114" s="2" t="e">
        <v>#REF!</v>
      </c>
    </row>
    <row r="115" spans="1:18" x14ac:dyDescent="0.25">
      <c r="A115" s="2" t="e">
        <v>#REF!</v>
      </c>
      <c r="B115" s="2" t="s">
        <v>2476</v>
      </c>
      <c r="C115" s="2">
        <v>3000</v>
      </c>
      <c r="D115" s="2" t="s">
        <v>212</v>
      </c>
      <c r="E115" s="2">
        <v>1</v>
      </c>
      <c r="F115" s="2">
        <v>3000</v>
      </c>
      <c r="G115" s="2" t="s">
        <v>227</v>
      </c>
      <c r="H115" s="2" t="s">
        <v>1152</v>
      </c>
      <c r="I115" s="2">
        <v>3111010</v>
      </c>
      <c r="J115" s="2">
        <v>10</v>
      </c>
      <c r="K115" s="2">
        <v>10</v>
      </c>
      <c r="L115" s="2">
        <v>10</v>
      </c>
      <c r="M115" s="2">
        <v>70</v>
      </c>
      <c r="N115" s="2">
        <v>100</v>
      </c>
      <c r="O115" s="2" t="e">
        <v>#REF!</v>
      </c>
      <c r="P115" s="2" t="e">
        <v>#REF!</v>
      </c>
      <c r="Q115" s="2">
        <v>3000</v>
      </c>
      <c r="R115" s="2" t="e">
        <v>#REF!</v>
      </c>
    </row>
    <row r="116" spans="1:18" x14ac:dyDescent="0.25">
      <c r="A116" s="2" t="e">
        <v>#REF!</v>
      </c>
      <c r="B116" s="2" t="s">
        <v>2477</v>
      </c>
      <c r="C116" s="2">
        <v>2000</v>
      </c>
      <c r="D116" s="2" t="s">
        <v>212</v>
      </c>
      <c r="E116" s="2">
        <v>1</v>
      </c>
      <c r="F116" s="2">
        <v>2000</v>
      </c>
      <c r="G116" s="2" t="s">
        <v>227</v>
      </c>
      <c r="H116" s="2" t="s">
        <v>1152</v>
      </c>
      <c r="I116" s="2">
        <v>3111010</v>
      </c>
      <c r="J116" s="2">
        <v>10</v>
      </c>
      <c r="K116" s="2">
        <v>10</v>
      </c>
      <c r="L116" s="2">
        <v>10</v>
      </c>
      <c r="M116" s="2">
        <v>70</v>
      </c>
      <c r="N116" s="2">
        <v>100</v>
      </c>
      <c r="O116" s="2" t="e">
        <v>#REF!</v>
      </c>
      <c r="P116" s="2" t="e">
        <v>#REF!</v>
      </c>
      <c r="Q116" s="2">
        <v>2000</v>
      </c>
      <c r="R116" s="2" t="e">
        <v>#REF!</v>
      </c>
    </row>
    <row r="117" spans="1:18" x14ac:dyDescent="0.25">
      <c r="A117" s="2" t="e">
        <v>#REF!</v>
      </c>
      <c r="B117" s="2" t="s">
        <v>2478</v>
      </c>
      <c r="C117" s="2">
        <v>2000</v>
      </c>
      <c r="D117" s="2" t="s">
        <v>212</v>
      </c>
      <c r="E117" s="2">
        <v>1</v>
      </c>
      <c r="F117" s="2">
        <v>2000</v>
      </c>
      <c r="G117" s="2" t="s">
        <v>227</v>
      </c>
      <c r="H117" s="2" t="s">
        <v>1152</v>
      </c>
      <c r="I117" s="2">
        <v>3111010</v>
      </c>
      <c r="J117" s="2">
        <v>10</v>
      </c>
      <c r="K117" s="2">
        <v>10</v>
      </c>
      <c r="L117" s="2">
        <v>10</v>
      </c>
      <c r="M117" s="2">
        <v>70</v>
      </c>
      <c r="N117" s="2">
        <v>100</v>
      </c>
      <c r="O117" s="2" t="e">
        <v>#REF!</v>
      </c>
      <c r="P117" s="2" t="e">
        <v>#REF!</v>
      </c>
      <c r="Q117" s="2">
        <v>2000</v>
      </c>
      <c r="R117" s="2" t="e">
        <v>#REF!</v>
      </c>
    </row>
    <row r="118" spans="1:18" x14ac:dyDescent="0.25">
      <c r="A118" s="2" t="e">
        <v>#REF!</v>
      </c>
      <c r="B118" s="2" t="s">
        <v>2479</v>
      </c>
      <c r="C118" s="2">
        <v>1000</v>
      </c>
      <c r="D118" s="2" t="s">
        <v>212</v>
      </c>
      <c r="E118" s="2">
        <v>1</v>
      </c>
      <c r="F118" s="2">
        <v>1000</v>
      </c>
      <c r="G118" s="2" t="s">
        <v>227</v>
      </c>
      <c r="H118" s="2" t="s">
        <v>1152</v>
      </c>
      <c r="I118" s="2">
        <v>3111010</v>
      </c>
      <c r="J118" s="2">
        <v>10</v>
      </c>
      <c r="K118" s="2">
        <v>10</v>
      </c>
      <c r="L118" s="2">
        <v>10</v>
      </c>
      <c r="M118" s="2">
        <v>70</v>
      </c>
      <c r="N118" s="2">
        <v>100</v>
      </c>
      <c r="O118" s="2" t="e">
        <v>#REF!</v>
      </c>
      <c r="P118" s="2" t="e">
        <v>#REF!</v>
      </c>
      <c r="Q118" s="2">
        <v>1000</v>
      </c>
      <c r="R118" s="2" t="e">
        <v>#REF!</v>
      </c>
    </row>
    <row r="119" spans="1:18" x14ac:dyDescent="0.25">
      <c r="A119" s="2" t="e">
        <v>#REF!</v>
      </c>
      <c r="B119" s="2" t="s">
        <v>2480</v>
      </c>
      <c r="C119" s="2">
        <v>1000</v>
      </c>
      <c r="D119" s="2" t="s">
        <v>212</v>
      </c>
      <c r="E119" s="2">
        <v>1</v>
      </c>
      <c r="F119" s="2">
        <v>1000</v>
      </c>
      <c r="G119" s="2" t="s">
        <v>227</v>
      </c>
      <c r="H119" s="2" t="s">
        <v>1152</v>
      </c>
      <c r="I119" s="2">
        <v>3111010</v>
      </c>
      <c r="J119" s="2">
        <v>10</v>
      </c>
      <c r="K119" s="2">
        <v>10</v>
      </c>
      <c r="L119" s="2">
        <v>10</v>
      </c>
      <c r="M119" s="2">
        <v>70</v>
      </c>
      <c r="N119" s="2">
        <v>100</v>
      </c>
      <c r="O119" s="2" t="e">
        <v>#REF!</v>
      </c>
      <c r="P119" s="2" t="e">
        <v>#REF!</v>
      </c>
      <c r="Q119" s="2">
        <v>1000</v>
      </c>
      <c r="R119" s="2" t="e">
        <v>#REF!</v>
      </c>
    </row>
    <row r="120" spans="1:18" x14ac:dyDescent="0.25">
      <c r="A120" s="2" t="e">
        <v>#REF!</v>
      </c>
      <c r="B120" s="2" t="s">
        <v>2481</v>
      </c>
      <c r="C120" s="2">
        <v>1000</v>
      </c>
      <c r="D120" s="2" t="s">
        <v>212</v>
      </c>
      <c r="E120" s="2">
        <v>1</v>
      </c>
      <c r="F120" s="2">
        <v>1000</v>
      </c>
      <c r="G120" s="2" t="s">
        <v>227</v>
      </c>
      <c r="H120" s="2" t="s">
        <v>1152</v>
      </c>
      <c r="I120" s="2">
        <v>3111010</v>
      </c>
      <c r="J120" s="2">
        <v>10</v>
      </c>
      <c r="K120" s="2">
        <v>10</v>
      </c>
      <c r="L120" s="2">
        <v>10</v>
      </c>
      <c r="M120" s="2">
        <v>70</v>
      </c>
      <c r="N120" s="2">
        <v>100</v>
      </c>
      <c r="O120" s="2" t="e">
        <v>#REF!</v>
      </c>
      <c r="P120" s="2" t="e">
        <v>#REF!</v>
      </c>
      <c r="Q120" s="2">
        <v>1000</v>
      </c>
      <c r="R120" s="2" t="e">
        <v>#REF!</v>
      </c>
    </row>
    <row r="121" spans="1:18" x14ac:dyDescent="0.25">
      <c r="A121" s="2" t="e">
        <v>#REF!</v>
      </c>
      <c r="B121" s="2" t="s">
        <v>2482</v>
      </c>
      <c r="C121" s="2">
        <v>80000</v>
      </c>
      <c r="D121" s="2" t="s">
        <v>212</v>
      </c>
      <c r="E121" s="2">
        <v>1</v>
      </c>
      <c r="F121" s="2">
        <v>80000</v>
      </c>
      <c r="G121" s="2" t="s">
        <v>227</v>
      </c>
      <c r="H121" s="2" t="s">
        <v>1152</v>
      </c>
      <c r="I121" s="2">
        <v>3111010</v>
      </c>
      <c r="J121" s="2">
        <v>10</v>
      </c>
      <c r="K121" s="2">
        <v>10</v>
      </c>
      <c r="L121" s="2">
        <v>10</v>
      </c>
      <c r="M121" s="2">
        <v>70</v>
      </c>
      <c r="N121" s="2">
        <v>100</v>
      </c>
      <c r="O121" s="2" t="e">
        <v>#REF!</v>
      </c>
      <c r="P121" s="2" t="e">
        <v>#REF!</v>
      </c>
      <c r="Q121" s="2">
        <v>80000</v>
      </c>
      <c r="R121" s="2" t="e">
        <v>#REF!</v>
      </c>
    </row>
    <row r="122" spans="1:18" x14ac:dyDescent="0.25">
      <c r="A122" s="2" t="e">
        <v>#REF!</v>
      </c>
      <c r="B122" s="2" t="s">
        <v>2483</v>
      </c>
      <c r="C122" s="2">
        <v>6000</v>
      </c>
      <c r="D122" s="2" t="s">
        <v>212</v>
      </c>
      <c r="E122" s="2">
        <v>1</v>
      </c>
      <c r="F122" s="2">
        <v>6000</v>
      </c>
      <c r="G122" s="2" t="s">
        <v>227</v>
      </c>
      <c r="H122" s="2" t="s">
        <v>1152</v>
      </c>
      <c r="I122" s="2">
        <v>3111010</v>
      </c>
      <c r="J122" s="2">
        <v>10</v>
      </c>
      <c r="K122" s="2">
        <v>10</v>
      </c>
      <c r="L122" s="2">
        <v>10</v>
      </c>
      <c r="M122" s="2">
        <v>70</v>
      </c>
      <c r="N122" s="2">
        <v>100</v>
      </c>
      <c r="O122" s="2" t="e">
        <v>#REF!</v>
      </c>
      <c r="P122" s="2" t="e">
        <v>#REF!</v>
      </c>
      <c r="Q122" s="2">
        <v>6000</v>
      </c>
      <c r="R122" s="2" t="e">
        <v>#REF!</v>
      </c>
    </row>
    <row r="123" spans="1:18" x14ac:dyDescent="0.25">
      <c r="A123" s="2" t="e">
        <v>#REF!</v>
      </c>
      <c r="B123" s="2" t="s">
        <v>2484</v>
      </c>
      <c r="C123" s="2">
        <v>7000</v>
      </c>
      <c r="D123" s="2" t="s">
        <v>212</v>
      </c>
      <c r="E123" s="2">
        <v>1</v>
      </c>
      <c r="F123" s="2">
        <v>7000</v>
      </c>
      <c r="G123" s="2" t="s">
        <v>227</v>
      </c>
      <c r="H123" s="2" t="s">
        <v>1152</v>
      </c>
      <c r="I123" s="2">
        <v>3111010</v>
      </c>
      <c r="J123" s="2">
        <v>10</v>
      </c>
      <c r="K123" s="2">
        <v>10</v>
      </c>
      <c r="L123" s="2">
        <v>10</v>
      </c>
      <c r="M123" s="2">
        <v>70</v>
      </c>
      <c r="N123" s="2">
        <v>100</v>
      </c>
      <c r="O123" s="2" t="e">
        <v>#REF!</v>
      </c>
      <c r="P123" s="2" t="e">
        <v>#REF!</v>
      </c>
      <c r="Q123" s="2">
        <v>7000</v>
      </c>
      <c r="R123" s="2" t="e">
        <v>#REF!</v>
      </c>
    </row>
    <row r="124" spans="1:18" x14ac:dyDescent="0.25">
      <c r="A124" s="2" t="e">
        <v>#REF!</v>
      </c>
      <c r="B124" s="2" t="s">
        <v>2485</v>
      </c>
      <c r="C124" s="2">
        <v>5000</v>
      </c>
      <c r="D124" s="2" t="s">
        <v>212</v>
      </c>
      <c r="E124" s="2">
        <v>1</v>
      </c>
      <c r="F124" s="2">
        <v>5000</v>
      </c>
      <c r="G124" s="2" t="s">
        <v>227</v>
      </c>
      <c r="H124" s="2" t="s">
        <v>1152</v>
      </c>
      <c r="I124" s="2">
        <v>3111010</v>
      </c>
      <c r="J124" s="2">
        <v>10</v>
      </c>
      <c r="K124" s="2">
        <v>10</v>
      </c>
      <c r="L124" s="2">
        <v>10</v>
      </c>
      <c r="M124" s="2">
        <v>70</v>
      </c>
      <c r="N124" s="2">
        <v>100</v>
      </c>
      <c r="O124" s="2" t="e">
        <v>#REF!</v>
      </c>
      <c r="P124" s="2" t="e">
        <v>#REF!</v>
      </c>
      <c r="Q124" s="2">
        <v>5000</v>
      </c>
      <c r="R124" s="2" t="e">
        <v>#REF!</v>
      </c>
    </row>
    <row r="125" spans="1:18" x14ac:dyDescent="0.25">
      <c r="A125" s="2" t="s">
        <v>2486</v>
      </c>
      <c r="B125" s="2" t="s">
        <v>2487</v>
      </c>
      <c r="C125" s="2">
        <v>5000</v>
      </c>
      <c r="D125" s="2" t="s">
        <v>212</v>
      </c>
      <c r="E125" s="2">
        <v>1</v>
      </c>
      <c r="F125" s="2">
        <v>5000</v>
      </c>
      <c r="G125" s="2" t="s">
        <v>227</v>
      </c>
      <c r="H125" s="2" t="s">
        <v>1152</v>
      </c>
      <c r="I125" s="2">
        <v>3111010</v>
      </c>
      <c r="J125" s="2">
        <v>10</v>
      </c>
      <c r="K125" s="2">
        <v>10</v>
      </c>
      <c r="L125" s="2">
        <v>10</v>
      </c>
      <c r="M125" s="2">
        <v>70</v>
      </c>
      <c r="N125" s="2">
        <v>100</v>
      </c>
      <c r="O125" s="2" t="e">
        <v>#REF!</v>
      </c>
      <c r="P125" s="2" t="e">
        <v>#REF!</v>
      </c>
      <c r="Q125" s="2">
        <v>5000</v>
      </c>
      <c r="R125" s="2" t="e">
        <v>#REF!</v>
      </c>
    </row>
    <row r="126" spans="1:18" x14ac:dyDescent="0.25">
      <c r="A126" s="2" t="e">
        <v>#REF!</v>
      </c>
      <c r="B126" s="2" t="s">
        <v>2488</v>
      </c>
      <c r="C126" s="2">
        <v>10000</v>
      </c>
      <c r="D126" s="2" t="s">
        <v>212</v>
      </c>
      <c r="E126" s="2">
        <v>1</v>
      </c>
      <c r="F126" s="2">
        <v>10000</v>
      </c>
      <c r="G126" s="2" t="s">
        <v>227</v>
      </c>
      <c r="H126" s="2" t="s">
        <v>1152</v>
      </c>
      <c r="I126" s="2">
        <v>3111010</v>
      </c>
      <c r="J126" s="2">
        <v>10</v>
      </c>
      <c r="K126" s="2">
        <v>10</v>
      </c>
      <c r="L126" s="2">
        <v>10</v>
      </c>
      <c r="M126" s="2">
        <v>70</v>
      </c>
      <c r="N126" s="2">
        <v>100</v>
      </c>
      <c r="O126" s="2" t="e">
        <v>#REF!</v>
      </c>
      <c r="P126" s="2" t="e">
        <v>#REF!</v>
      </c>
      <c r="Q126" s="2">
        <v>10000</v>
      </c>
      <c r="R126" s="2" t="e">
        <v>#REF!</v>
      </c>
    </row>
    <row r="127" spans="1:18" x14ac:dyDescent="0.25">
      <c r="A127" s="2" t="e">
        <v>#REF!</v>
      </c>
      <c r="B127" s="2" t="s">
        <v>2489</v>
      </c>
      <c r="C127" s="2">
        <v>80000</v>
      </c>
      <c r="D127" s="2" t="s">
        <v>212</v>
      </c>
      <c r="E127" s="2">
        <v>1</v>
      </c>
      <c r="F127" s="2">
        <v>80000</v>
      </c>
      <c r="G127" s="2" t="s">
        <v>227</v>
      </c>
      <c r="H127" s="2" t="s">
        <v>1152</v>
      </c>
      <c r="I127" s="2">
        <v>3111010</v>
      </c>
      <c r="J127" s="2">
        <v>10</v>
      </c>
      <c r="K127" s="2">
        <v>10</v>
      </c>
      <c r="L127" s="2">
        <v>10</v>
      </c>
      <c r="M127" s="2">
        <v>70</v>
      </c>
      <c r="N127" s="2">
        <v>100</v>
      </c>
      <c r="O127" s="2" t="e">
        <v>#REF!</v>
      </c>
      <c r="P127" s="2" t="e">
        <v>#REF!</v>
      </c>
      <c r="Q127" s="2">
        <v>80000</v>
      </c>
      <c r="R127" s="2" t="e">
        <v>#REF!</v>
      </c>
    </row>
    <row r="128" spans="1:18" x14ac:dyDescent="0.25">
      <c r="A128" s="2" t="e">
        <v>#REF!</v>
      </c>
      <c r="B128" s="2" t="s">
        <v>2490</v>
      </c>
      <c r="C128" s="2">
        <v>100000</v>
      </c>
      <c r="D128" s="2" t="s">
        <v>212</v>
      </c>
      <c r="E128" s="2">
        <v>1</v>
      </c>
      <c r="F128" s="2">
        <v>100000</v>
      </c>
      <c r="G128" s="2" t="s">
        <v>227</v>
      </c>
      <c r="H128" s="2" t="s">
        <v>1152</v>
      </c>
      <c r="I128" s="2">
        <v>3111010</v>
      </c>
      <c r="J128" s="2">
        <v>10</v>
      </c>
      <c r="K128" s="2">
        <v>10</v>
      </c>
      <c r="L128" s="2">
        <v>10</v>
      </c>
      <c r="M128" s="2">
        <v>70</v>
      </c>
      <c r="N128" s="2">
        <v>100</v>
      </c>
      <c r="O128" s="2" t="e">
        <v>#REF!</v>
      </c>
      <c r="P128" s="2" t="e">
        <v>#REF!</v>
      </c>
      <c r="Q128" s="2">
        <v>100000</v>
      </c>
      <c r="R128" s="2" t="e">
        <v>#REF!</v>
      </c>
    </row>
    <row r="129" spans="1:18" x14ac:dyDescent="0.25">
      <c r="A129" s="2" t="s">
        <v>2491</v>
      </c>
      <c r="B129" s="2" t="s">
        <v>2492</v>
      </c>
      <c r="C129" s="2">
        <v>2000000</v>
      </c>
      <c r="D129" s="2" t="e">
        <v>#REF!</v>
      </c>
      <c r="E129" s="2" t="e">
        <v>#REF!</v>
      </c>
      <c r="F129" s="2">
        <v>2000000</v>
      </c>
      <c r="G129" s="2" t="s">
        <v>1699</v>
      </c>
      <c r="H129" s="2" t="s">
        <v>1153</v>
      </c>
      <c r="I129" s="2">
        <v>3111499</v>
      </c>
      <c r="J129" s="2">
        <v>10</v>
      </c>
      <c r="K129" s="2">
        <v>10</v>
      </c>
      <c r="L129" s="2">
        <v>10</v>
      </c>
      <c r="M129" s="2">
        <v>70</v>
      </c>
      <c r="N129" s="2">
        <v>100</v>
      </c>
      <c r="O129" s="2">
        <v>500000</v>
      </c>
      <c r="P129" s="2">
        <v>500000</v>
      </c>
      <c r="Q129" s="2">
        <v>500000</v>
      </c>
      <c r="R129" s="2">
        <v>500000</v>
      </c>
    </row>
    <row r="130" spans="1:18" x14ac:dyDescent="0.25">
      <c r="A130" s="2" t="e">
        <v>#REF!</v>
      </c>
      <c r="B130" s="2" t="s">
        <v>2493</v>
      </c>
      <c r="C130" s="2">
        <v>4000000</v>
      </c>
      <c r="D130" s="2" t="e">
        <v>#REF!</v>
      </c>
      <c r="E130" s="2" t="e">
        <v>#REF!</v>
      </c>
      <c r="F130" s="2">
        <v>4000000</v>
      </c>
      <c r="G130" s="2" t="e">
        <v>#REF!</v>
      </c>
      <c r="H130" s="2" t="s">
        <v>1154</v>
      </c>
      <c r="I130" s="2">
        <v>2640499</v>
      </c>
      <c r="J130" s="2">
        <v>10</v>
      </c>
      <c r="K130" s="2">
        <v>10</v>
      </c>
      <c r="L130" s="2">
        <v>10</v>
      </c>
      <c r="M130" s="2">
        <v>70</v>
      </c>
      <c r="N130" s="2">
        <v>100</v>
      </c>
      <c r="O130" s="2">
        <v>1000000</v>
      </c>
      <c r="P130" s="2">
        <v>1000000</v>
      </c>
      <c r="Q130" s="2">
        <v>1000000</v>
      </c>
      <c r="R130" s="2">
        <v>1000000</v>
      </c>
    </row>
    <row r="131" spans="1:18" x14ac:dyDescent="0.25">
      <c r="A131" s="2" t="s">
        <v>2494</v>
      </c>
      <c r="B131" s="2" t="s">
        <v>2495</v>
      </c>
      <c r="C131" s="2">
        <v>2000000</v>
      </c>
      <c r="D131" s="2" t="e">
        <v>#REF!</v>
      </c>
      <c r="E131" s="2" t="e">
        <v>#REF!</v>
      </c>
      <c r="F131" s="2">
        <v>2000000</v>
      </c>
      <c r="G131" s="2" t="e">
        <v>#REF!</v>
      </c>
      <c r="H131" s="2" t="s">
        <v>1155</v>
      </c>
      <c r="I131" s="2">
        <v>2211006</v>
      </c>
      <c r="J131" s="2">
        <v>10</v>
      </c>
      <c r="K131" s="2">
        <v>10</v>
      </c>
      <c r="L131" s="2">
        <v>10</v>
      </c>
      <c r="M131" s="2">
        <v>70</v>
      </c>
      <c r="N131" s="2">
        <v>100</v>
      </c>
      <c r="O131" s="2">
        <v>500000</v>
      </c>
      <c r="P131" s="2">
        <v>500000</v>
      </c>
      <c r="Q131" s="2">
        <v>500000</v>
      </c>
      <c r="R131" s="2">
        <v>500000</v>
      </c>
    </row>
    <row r="132" spans="1:18" x14ac:dyDescent="0.25">
      <c r="A132" s="2" t="e">
        <v>#REF!</v>
      </c>
      <c r="B132" s="2" t="s">
        <v>2496</v>
      </c>
      <c r="C132" s="2">
        <v>23000000</v>
      </c>
      <c r="D132" s="2" t="e">
        <v>#REF!</v>
      </c>
      <c r="E132" s="2" t="e">
        <v>#REF!</v>
      </c>
      <c r="F132" s="2">
        <v>23000000</v>
      </c>
      <c r="G132" s="2" t="s">
        <v>1699</v>
      </c>
      <c r="H132" s="2" t="s">
        <v>1155</v>
      </c>
      <c r="I132" s="2">
        <v>2211006</v>
      </c>
      <c r="J132" s="2">
        <v>10</v>
      </c>
      <c r="K132" s="2">
        <v>10</v>
      </c>
      <c r="L132" s="2">
        <v>10</v>
      </c>
      <c r="M132" s="2">
        <v>70</v>
      </c>
      <c r="N132" s="2">
        <v>100</v>
      </c>
      <c r="O132" s="2">
        <v>5750000</v>
      </c>
      <c r="P132" s="2">
        <v>5750000</v>
      </c>
      <c r="Q132" s="2">
        <v>5750000</v>
      </c>
      <c r="R132" s="2">
        <v>5750000</v>
      </c>
    </row>
    <row r="133" spans="1:18" x14ac:dyDescent="0.25">
      <c r="A133" s="2" t="s">
        <v>2063</v>
      </c>
      <c r="B133" s="2" t="s">
        <v>2497</v>
      </c>
      <c r="C133" s="2">
        <v>5000000</v>
      </c>
      <c r="D133" s="2" t="e">
        <v>#REF!</v>
      </c>
      <c r="E133" s="2" t="e">
        <v>#REF!</v>
      </c>
      <c r="F133" s="2">
        <v>5000000</v>
      </c>
      <c r="G133" s="2" t="s">
        <v>1699</v>
      </c>
      <c r="H133" s="2" t="s">
        <v>1156</v>
      </c>
      <c r="I133" s="2">
        <v>3110202</v>
      </c>
      <c r="J133" s="2">
        <v>10</v>
      </c>
      <c r="K133" s="2">
        <v>10</v>
      </c>
      <c r="L133" s="2">
        <v>10</v>
      </c>
      <c r="M133" s="2">
        <v>70</v>
      </c>
      <c r="N133" s="2">
        <v>100</v>
      </c>
      <c r="O133" s="2">
        <v>1250000</v>
      </c>
      <c r="P133" s="2">
        <v>1250000</v>
      </c>
      <c r="Q133" s="2">
        <v>1250000</v>
      </c>
      <c r="R133" s="2">
        <v>1250000</v>
      </c>
    </row>
    <row r="134" spans="1:18" x14ac:dyDescent="0.25">
      <c r="A134" s="2" t="s">
        <v>2498</v>
      </c>
      <c r="B134" s="2" t="s">
        <v>2499</v>
      </c>
      <c r="C134" s="2">
        <v>2000000</v>
      </c>
      <c r="D134" s="2" t="e">
        <v>#REF!</v>
      </c>
      <c r="E134" s="2" t="e">
        <v>#REF!</v>
      </c>
      <c r="F134" s="2">
        <v>2000000</v>
      </c>
      <c r="G134" s="2" t="s">
        <v>1699</v>
      </c>
      <c r="H134" s="2" t="s">
        <v>1157</v>
      </c>
      <c r="I134" s="2">
        <v>3110504</v>
      </c>
      <c r="J134" s="2">
        <v>10</v>
      </c>
      <c r="K134" s="2">
        <v>10</v>
      </c>
      <c r="L134" s="2">
        <v>10</v>
      </c>
      <c r="M134" s="2">
        <v>70</v>
      </c>
      <c r="N134" s="2">
        <v>100</v>
      </c>
      <c r="O134" s="2">
        <v>500000</v>
      </c>
      <c r="P134" s="2">
        <v>500000</v>
      </c>
      <c r="Q134" s="2">
        <v>500000</v>
      </c>
      <c r="R134" s="2">
        <v>500000</v>
      </c>
    </row>
    <row r="135" spans="1:18" x14ac:dyDescent="0.25">
      <c r="A135" s="2" t="e">
        <v>#REF!</v>
      </c>
      <c r="B135" s="2" t="s">
        <v>2500</v>
      </c>
      <c r="C135" s="2">
        <v>3000000</v>
      </c>
      <c r="D135" s="2" t="e">
        <v>#REF!</v>
      </c>
      <c r="E135" s="2" t="e">
        <v>#REF!</v>
      </c>
      <c r="F135" s="2">
        <v>3000000</v>
      </c>
      <c r="G135" s="2" t="s">
        <v>227</v>
      </c>
      <c r="H135" s="2" t="s">
        <v>1158</v>
      </c>
      <c r="I135" s="2">
        <v>3111011</v>
      </c>
      <c r="J135" s="2">
        <v>10</v>
      </c>
      <c r="K135" s="2">
        <v>10</v>
      </c>
      <c r="L135" s="2">
        <v>10</v>
      </c>
      <c r="M135" s="2">
        <v>70</v>
      </c>
      <c r="N135" s="2">
        <v>100</v>
      </c>
      <c r="O135" s="2">
        <v>750000</v>
      </c>
      <c r="P135" s="2">
        <v>750000</v>
      </c>
      <c r="Q135" s="2">
        <v>750000</v>
      </c>
      <c r="R135" s="2">
        <v>750000</v>
      </c>
    </row>
    <row r="136" spans="1:18" x14ac:dyDescent="0.25">
      <c r="A136" s="2" t="e">
        <v>#REF!</v>
      </c>
      <c r="B136" s="2" t="s">
        <v>2501</v>
      </c>
      <c r="C136" s="2">
        <v>3000000</v>
      </c>
      <c r="D136" s="2" t="e">
        <v>#REF!</v>
      </c>
      <c r="E136" s="2" t="e">
        <v>#REF!</v>
      </c>
      <c r="F136" s="2">
        <v>3000000</v>
      </c>
      <c r="G136" s="2" t="e">
        <v>#REF!</v>
      </c>
      <c r="H136" s="2" t="s">
        <v>1158</v>
      </c>
      <c r="I136" s="2">
        <v>3111011</v>
      </c>
      <c r="J136" s="2">
        <v>10</v>
      </c>
      <c r="K136" s="2">
        <v>10</v>
      </c>
      <c r="L136" s="2">
        <v>10</v>
      </c>
      <c r="M136" s="2">
        <v>70</v>
      </c>
      <c r="N136" s="2">
        <v>100</v>
      </c>
      <c r="O136" s="2">
        <v>750000</v>
      </c>
      <c r="P136" s="2">
        <v>750000</v>
      </c>
      <c r="Q136" s="2">
        <v>750000</v>
      </c>
      <c r="R136" s="2">
        <v>750000</v>
      </c>
    </row>
    <row r="137" spans="1:18" x14ac:dyDescent="0.25">
      <c r="A137" s="2" t="s">
        <v>2502</v>
      </c>
      <c r="B137" s="2" t="s">
        <v>2503</v>
      </c>
      <c r="C137" s="2">
        <v>2000000</v>
      </c>
      <c r="D137" s="2" t="e">
        <v>#REF!</v>
      </c>
      <c r="E137" s="2" t="e">
        <v>#REF!</v>
      </c>
      <c r="F137" s="2">
        <v>2000000</v>
      </c>
      <c r="G137" s="2" t="s">
        <v>1699</v>
      </c>
      <c r="H137" s="2" t="s">
        <v>1159</v>
      </c>
      <c r="I137" s="2">
        <v>2210802</v>
      </c>
      <c r="J137" s="2">
        <v>10</v>
      </c>
      <c r="K137" s="2">
        <v>10</v>
      </c>
      <c r="L137" s="2">
        <v>10</v>
      </c>
      <c r="M137" s="2">
        <v>70</v>
      </c>
      <c r="N137" s="2">
        <v>100</v>
      </c>
      <c r="O137" s="2">
        <v>500000</v>
      </c>
      <c r="P137" s="2">
        <v>500000</v>
      </c>
      <c r="Q137" s="2">
        <v>500000</v>
      </c>
      <c r="R137" s="2">
        <v>500000</v>
      </c>
    </row>
    <row r="138" spans="1:18" x14ac:dyDescent="0.25">
      <c r="A138" s="2" t="e">
        <v>#REF!</v>
      </c>
      <c r="B138" s="2" t="s">
        <v>2504</v>
      </c>
      <c r="C138" s="2">
        <v>3000000</v>
      </c>
      <c r="D138" s="2" t="e">
        <v>#REF!</v>
      </c>
      <c r="E138" s="2" t="e">
        <v>#REF!</v>
      </c>
      <c r="F138" s="2">
        <v>3000000</v>
      </c>
      <c r="G138" s="2" t="s">
        <v>1699</v>
      </c>
      <c r="H138" s="2" t="s">
        <v>1160</v>
      </c>
      <c r="I138" s="2">
        <v>2210501</v>
      </c>
      <c r="J138" s="2">
        <v>10</v>
      </c>
      <c r="K138" s="2">
        <v>10</v>
      </c>
      <c r="L138" s="2">
        <v>10</v>
      </c>
      <c r="M138" s="2">
        <v>70</v>
      </c>
      <c r="N138" s="2">
        <v>100</v>
      </c>
      <c r="O138" s="2">
        <v>750000</v>
      </c>
      <c r="P138" s="2">
        <v>750000</v>
      </c>
      <c r="Q138" s="2">
        <v>750000</v>
      </c>
      <c r="R138" s="2">
        <v>750000</v>
      </c>
    </row>
    <row r="139" spans="1:18" x14ac:dyDescent="0.25">
      <c r="A139" s="2" t="s">
        <v>2505</v>
      </c>
      <c r="B139" s="2" t="s">
        <v>2458</v>
      </c>
      <c r="C139" s="2">
        <v>1000000</v>
      </c>
      <c r="D139" s="2" t="e">
        <v>#REF!</v>
      </c>
      <c r="E139" s="2" t="e">
        <v>#REF!</v>
      </c>
      <c r="F139" s="2">
        <v>1000000</v>
      </c>
      <c r="G139" s="2" t="s">
        <v>227</v>
      </c>
      <c r="H139" s="2" t="s">
        <v>1159</v>
      </c>
      <c r="I139" s="2">
        <v>2210802</v>
      </c>
      <c r="J139" s="2">
        <v>10</v>
      </c>
      <c r="K139" s="2">
        <v>10</v>
      </c>
      <c r="L139" s="2">
        <v>10</v>
      </c>
      <c r="M139" s="2">
        <v>70</v>
      </c>
      <c r="N139" s="2">
        <v>100</v>
      </c>
      <c r="O139" s="2">
        <v>250000</v>
      </c>
      <c r="P139" s="2">
        <v>250000</v>
      </c>
      <c r="Q139" s="2">
        <v>250000</v>
      </c>
      <c r="R139" s="2">
        <v>250000</v>
      </c>
    </row>
    <row r="140" spans="1:18" x14ac:dyDescent="0.25">
      <c r="A140" s="2" t="e">
        <v>#REF!</v>
      </c>
      <c r="B140" s="2" t="s">
        <v>2506</v>
      </c>
      <c r="C140" s="2">
        <v>2500000</v>
      </c>
      <c r="D140" s="2" t="e">
        <v>#REF!</v>
      </c>
      <c r="E140" s="2" t="e">
        <v>#REF!</v>
      </c>
      <c r="F140" s="2">
        <v>2500000</v>
      </c>
      <c r="G140" s="2" t="s">
        <v>227</v>
      </c>
      <c r="H140" s="2" t="s">
        <v>1161</v>
      </c>
      <c r="I140" s="2">
        <v>3110299</v>
      </c>
      <c r="J140" s="2">
        <v>10</v>
      </c>
      <c r="K140" s="2">
        <v>10</v>
      </c>
      <c r="L140" s="2">
        <v>10</v>
      </c>
      <c r="M140" s="2">
        <v>70</v>
      </c>
      <c r="N140" s="2">
        <v>100</v>
      </c>
      <c r="O140" s="2">
        <v>625000</v>
      </c>
      <c r="P140" s="2">
        <v>625000</v>
      </c>
      <c r="Q140" s="2">
        <v>625000</v>
      </c>
      <c r="R140" s="2">
        <v>625000</v>
      </c>
    </row>
    <row r="141" spans="1:18" x14ac:dyDescent="0.25">
      <c r="A141" s="2" t="s">
        <v>2063</v>
      </c>
      <c r="B141" s="2" t="s">
        <v>2507</v>
      </c>
      <c r="C141" s="2">
        <v>500000</v>
      </c>
      <c r="D141" s="2" t="e">
        <v>#REF!</v>
      </c>
      <c r="E141" s="2" t="e">
        <v>#REF!</v>
      </c>
      <c r="F141" s="2">
        <v>500000</v>
      </c>
      <c r="G141" s="2" t="s">
        <v>227</v>
      </c>
      <c r="H141" s="2" t="s">
        <v>1162</v>
      </c>
      <c r="I141" s="2">
        <v>2211311</v>
      </c>
      <c r="J141" s="2">
        <v>10</v>
      </c>
      <c r="K141" s="2">
        <v>10</v>
      </c>
      <c r="L141" s="2">
        <v>10</v>
      </c>
      <c r="M141" s="2">
        <v>70</v>
      </c>
      <c r="N141" s="2">
        <v>100</v>
      </c>
      <c r="O141" s="2">
        <v>125000</v>
      </c>
      <c r="P141" s="2">
        <v>125000</v>
      </c>
      <c r="Q141" s="2">
        <v>125000</v>
      </c>
      <c r="R141" s="2">
        <v>125000</v>
      </c>
    </row>
    <row r="142" spans="1:18" x14ac:dyDescent="0.25">
      <c r="A142" s="2" t="e">
        <v>#REF!</v>
      </c>
      <c r="B142" s="2" t="s">
        <v>2508</v>
      </c>
      <c r="C142" s="2">
        <v>1000000</v>
      </c>
      <c r="D142" s="2" t="e">
        <v>#REF!</v>
      </c>
      <c r="E142" s="2" t="e">
        <v>#REF!</v>
      </c>
      <c r="F142" s="2">
        <v>1000000</v>
      </c>
      <c r="G142" s="2" t="s">
        <v>227</v>
      </c>
      <c r="H142" s="2" t="s">
        <v>1163</v>
      </c>
      <c r="I142" s="2">
        <v>2210504</v>
      </c>
      <c r="J142" s="2">
        <v>10</v>
      </c>
      <c r="K142" s="2">
        <v>10</v>
      </c>
      <c r="L142" s="2">
        <v>10</v>
      </c>
      <c r="M142" s="2">
        <v>70</v>
      </c>
      <c r="N142" s="2">
        <v>100</v>
      </c>
      <c r="O142" s="2">
        <v>250000</v>
      </c>
      <c r="P142" s="2">
        <v>250000</v>
      </c>
      <c r="Q142" s="2">
        <v>250000</v>
      </c>
      <c r="R142" s="2">
        <v>250000</v>
      </c>
    </row>
    <row r="143" spans="1:18" x14ac:dyDescent="0.25">
      <c r="A143" s="2" t="e">
        <v>#REF!</v>
      </c>
      <c r="B143" s="2" t="s">
        <v>2509</v>
      </c>
      <c r="C143" s="2">
        <v>500000</v>
      </c>
      <c r="D143" s="2" t="e">
        <v>#REF!</v>
      </c>
      <c r="E143" s="2" t="e">
        <v>#REF!</v>
      </c>
      <c r="F143" s="2">
        <v>500000</v>
      </c>
      <c r="G143" s="2" t="s">
        <v>227</v>
      </c>
      <c r="H143" s="2" t="s">
        <v>1161</v>
      </c>
      <c r="I143" s="2">
        <v>3110299</v>
      </c>
      <c r="J143" s="2">
        <v>10</v>
      </c>
      <c r="K143" s="2">
        <v>10</v>
      </c>
      <c r="L143" s="2">
        <v>10</v>
      </c>
      <c r="M143" s="2">
        <v>70</v>
      </c>
      <c r="N143" s="2">
        <v>100</v>
      </c>
      <c r="O143" s="2">
        <v>125000</v>
      </c>
      <c r="P143" s="2">
        <v>125000</v>
      </c>
      <c r="Q143" s="2">
        <v>125000</v>
      </c>
      <c r="R143" s="2">
        <v>125000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Q349"/>
  <sheetViews>
    <sheetView topLeftCell="I1" workbookViewId="0">
      <selection activeCell="Q4" sqref="Q4:Q314"/>
    </sheetView>
  </sheetViews>
  <sheetFormatPr defaultRowHeight="15" x14ac:dyDescent="0.25"/>
  <cols>
    <col min="1" max="1" width="3.85546875" style="29" customWidth="1"/>
    <col min="2" max="2" width="14" style="29" customWidth="1"/>
    <col min="3" max="3" width="29.28515625" style="29" customWidth="1"/>
    <col min="4" max="4" width="15" style="26" customWidth="1"/>
    <col min="5" max="5" width="12.5703125" style="29" customWidth="1"/>
    <col min="6" max="6" width="11" style="29" customWidth="1"/>
    <col min="7" max="7" width="24.5703125" style="430" bestFit="1" customWidth="1"/>
    <col min="8" max="8" width="17.42578125" style="430" hidden="1" customWidth="1"/>
    <col min="9" max="9" width="61.28515625" style="431" customWidth="1"/>
    <col min="10" max="10" width="6" style="29" customWidth="1"/>
    <col min="11" max="11" width="9" style="432" customWidth="1"/>
    <col min="12" max="12" width="8" style="432" customWidth="1"/>
    <col min="13" max="13" width="10.42578125" style="432" customWidth="1"/>
    <col min="14" max="14" width="14.85546875" style="26" customWidth="1"/>
    <col min="15" max="15" width="15.7109375" style="26" customWidth="1"/>
    <col min="16" max="16" width="15" style="26" customWidth="1"/>
    <col min="17" max="17" width="17.28515625" style="26" customWidth="1"/>
    <col min="18" max="18" width="14.140625" style="408" customWidth="1"/>
    <col min="19" max="19" width="12.28515625" style="408" customWidth="1"/>
    <col min="20" max="256" width="9.140625" style="408"/>
    <col min="257" max="257" width="25.7109375" style="408" bestFit="1" customWidth="1"/>
    <col min="258" max="258" width="19.85546875" style="408" bestFit="1" customWidth="1"/>
    <col min="259" max="259" width="13.140625" style="408" bestFit="1" customWidth="1"/>
    <col min="260" max="260" width="9.140625" style="408"/>
    <col min="261" max="261" width="9.7109375" style="408" bestFit="1" customWidth="1"/>
    <col min="262" max="262" width="26" style="408" bestFit="1" customWidth="1"/>
    <col min="263" max="263" width="16.7109375" style="408" bestFit="1" customWidth="1"/>
    <col min="264" max="264" width="6.85546875" style="408" bestFit="1" customWidth="1"/>
    <col min="265" max="265" width="8.7109375" style="408" bestFit="1" customWidth="1"/>
    <col min="266" max="266" width="5.85546875" style="408" bestFit="1" customWidth="1"/>
    <col min="267" max="267" width="8.5703125" style="408" bestFit="1" customWidth="1"/>
    <col min="268" max="268" width="46.28515625" style="408" bestFit="1" customWidth="1"/>
    <col min="269" max="269" width="13.28515625" style="408" bestFit="1" customWidth="1"/>
    <col min="270" max="270" width="13.140625" style="408" bestFit="1" customWidth="1"/>
    <col min="271" max="272" width="12.5703125" style="408" bestFit="1" customWidth="1"/>
    <col min="273" max="512" width="9.140625" style="408"/>
    <col min="513" max="513" width="25.7109375" style="408" bestFit="1" customWidth="1"/>
    <col min="514" max="514" width="19.85546875" style="408" bestFit="1" customWidth="1"/>
    <col min="515" max="515" width="13.140625" style="408" bestFit="1" customWidth="1"/>
    <col min="516" max="516" width="9.140625" style="408"/>
    <col min="517" max="517" width="9.7109375" style="408" bestFit="1" customWidth="1"/>
    <col min="518" max="518" width="26" style="408" bestFit="1" customWidth="1"/>
    <col min="519" max="519" width="16.7109375" style="408" bestFit="1" customWidth="1"/>
    <col min="520" max="520" width="6.85546875" style="408" bestFit="1" customWidth="1"/>
    <col min="521" max="521" width="8.7109375" style="408" bestFit="1" customWidth="1"/>
    <col min="522" max="522" width="5.85546875" style="408" bestFit="1" customWidth="1"/>
    <col min="523" max="523" width="8.5703125" style="408" bestFit="1" customWidth="1"/>
    <col min="524" max="524" width="46.28515625" style="408" bestFit="1" customWidth="1"/>
    <col min="525" max="525" width="13.28515625" style="408" bestFit="1" customWidth="1"/>
    <col min="526" max="526" width="13.140625" style="408" bestFit="1" customWidth="1"/>
    <col min="527" max="528" width="12.5703125" style="408" bestFit="1" customWidth="1"/>
    <col min="529" max="666" width="9.140625" style="408"/>
    <col min="667" max="768" width="9.140625" style="29"/>
    <col min="769" max="769" width="25.7109375" style="29" bestFit="1" customWidth="1"/>
    <col min="770" max="770" width="19.85546875" style="29" bestFit="1" customWidth="1"/>
    <col min="771" max="771" width="13.140625" style="29" bestFit="1" customWidth="1"/>
    <col min="772" max="772" width="9.140625" style="29"/>
    <col min="773" max="773" width="9.7109375" style="29" bestFit="1" customWidth="1"/>
    <col min="774" max="774" width="26" style="29" bestFit="1" customWidth="1"/>
    <col min="775" max="775" width="16.7109375" style="29" bestFit="1" customWidth="1"/>
    <col min="776" max="776" width="6.85546875" style="29" bestFit="1" customWidth="1"/>
    <col min="777" max="777" width="8.7109375" style="29" bestFit="1" customWidth="1"/>
    <col min="778" max="778" width="5.85546875" style="29" bestFit="1" customWidth="1"/>
    <col min="779" max="779" width="8.5703125" style="29" bestFit="1" customWidth="1"/>
    <col min="780" max="780" width="46.28515625" style="29" bestFit="1" customWidth="1"/>
    <col min="781" max="781" width="13.28515625" style="29" bestFit="1" customWidth="1"/>
    <col min="782" max="782" width="13.140625" style="29" bestFit="1" customWidth="1"/>
    <col min="783" max="784" width="12.5703125" style="29" bestFit="1" customWidth="1"/>
    <col min="785" max="1024" width="9.140625" style="29"/>
    <col min="1025" max="1025" width="25.7109375" style="29" bestFit="1" customWidth="1"/>
    <col min="1026" max="1026" width="19.85546875" style="29" bestFit="1" customWidth="1"/>
    <col min="1027" max="1027" width="13.140625" style="29" bestFit="1" customWidth="1"/>
    <col min="1028" max="1028" width="9.140625" style="29"/>
    <col min="1029" max="1029" width="9.7109375" style="29" bestFit="1" customWidth="1"/>
    <col min="1030" max="1030" width="26" style="29" bestFit="1" customWidth="1"/>
    <col min="1031" max="1031" width="16.7109375" style="29" bestFit="1" customWidth="1"/>
    <col min="1032" max="1032" width="6.85546875" style="29" bestFit="1" customWidth="1"/>
    <col min="1033" max="1033" width="8.7109375" style="29" bestFit="1" customWidth="1"/>
    <col min="1034" max="1034" width="5.85546875" style="29" bestFit="1" customWidth="1"/>
    <col min="1035" max="1035" width="8.5703125" style="29" bestFit="1" customWidth="1"/>
    <col min="1036" max="1036" width="46.28515625" style="29" bestFit="1" customWidth="1"/>
    <col min="1037" max="1037" width="13.28515625" style="29" bestFit="1" customWidth="1"/>
    <col min="1038" max="1038" width="13.140625" style="29" bestFit="1" customWidth="1"/>
    <col min="1039" max="1040" width="12.5703125" style="29" bestFit="1" customWidth="1"/>
    <col min="1041" max="1280" width="9.140625" style="29"/>
    <col min="1281" max="1281" width="25.7109375" style="29" bestFit="1" customWidth="1"/>
    <col min="1282" max="1282" width="19.85546875" style="29" bestFit="1" customWidth="1"/>
    <col min="1283" max="1283" width="13.140625" style="29" bestFit="1" customWidth="1"/>
    <col min="1284" max="1284" width="9.140625" style="29"/>
    <col min="1285" max="1285" width="9.7109375" style="29" bestFit="1" customWidth="1"/>
    <col min="1286" max="1286" width="26" style="29" bestFit="1" customWidth="1"/>
    <col min="1287" max="1287" width="16.7109375" style="29" bestFit="1" customWidth="1"/>
    <col min="1288" max="1288" width="6.85546875" style="29" bestFit="1" customWidth="1"/>
    <col min="1289" max="1289" width="8.7109375" style="29" bestFit="1" customWidth="1"/>
    <col min="1290" max="1290" width="5.85546875" style="29" bestFit="1" customWidth="1"/>
    <col min="1291" max="1291" width="8.5703125" style="29" bestFit="1" customWidth="1"/>
    <col min="1292" max="1292" width="46.28515625" style="29" bestFit="1" customWidth="1"/>
    <col min="1293" max="1293" width="13.28515625" style="29" bestFit="1" customWidth="1"/>
    <col min="1294" max="1294" width="13.140625" style="29" bestFit="1" customWidth="1"/>
    <col min="1295" max="1296" width="12.5703125" style="29" bestFit="1" customWidth="1"/>
    <col min="1297" max="1536" width="9.140625" style="29"/>
    <col min="1537" max="1537" width="25.7109375" style="29" bestFit="1" customWidth="1"/>
    <col min="1538" max="1538" width="19.85546875" style="29" bestFit="1" customWidth="1"/>
    <col min="1539" max="1539" width="13.140625" style="29" bestFit="1" customWidth="1"/>
    <col min="1540" max="1540" width="9.140625" style="29"/>
    <col min="1541" max="1541" width="9.7109375" style="29" bestFit="1" customWidth="1"/>
    <col min="1542" max="1542" width="26" style="29" bestFit="1" customWidth="1"/>
    <col min="1543" max="1543" width="16.7109375" style="29" bestFit="1" customWidth="1"/>
    <col min="1544" max="1544" width="6.85546875" style="29" bestFit="1" customWidth="1"/>
    <col min="1545" max="1545" width="8.7109375" style="29" bestFit="1" customWidth="1"/>
    <col min="1546" max="1546" width="5.85546875" style="29" bestFit="1" customWidth="1"/>
    <col min="1547" max="1547" width="8.5703125" style="29" bestFit="1" customWidth="1"/>
    <col min="1548" max="1548" width="46.28515625" style="29" bestFit="1" customWidth="1"/>
    <col min="1549" max="1549" width="13.28515625" style="29" bestFit="1" customWidth="1"/>
    <col min="1550" max="1550" width="13.140625" style="29" bestFit="1" customWidth="1"/>
    <col min="1551" max="1552" width="12.5703125" style="29" bestFit="1" customWidth="1"/>
    <col min="1553" max="1792" width="9.140625" style="29"/>
    <col min="1793" max="1793" width="25.7109375" style="29" bestFit="1" customWidth="1"/>
    <col min="1794" max="1794" width="19.85546875" style="29" bestFit="1" customWidth="1"/>
    <col min="1795" max="1795" width="13.140625" style="29" bestFit="1" customWidth="1"/>
    <col min="1796" max="1796" width="9.140625" style="29"/>
    <col min="1797" max="1797" width="9.7109375" style="29" bestFit="1" customWidth="1"/>
    <col min="1798" max="1798" width="26" style="29" bestFit="1" customWidth="1"/>
    <col min="1799" max="1799" width="16.7109375" style="29" bestFit="1" customWidth="1"/>
    <col min="1800" max="1800" width="6.85546875" style="29" bestFit="1" customWidth="1"/>
    <col min="1801" max="1801" width="8.7109375" style="29" bestFit="1" customWidth="1"/>
    <col min="1802" max="1802" width="5.85546875" style="29" bestFit="1" customWidth="1"/>
    <col min="1803" max="1803" width="8.5703125" style="29" bestFit="1" customWidth="1"/>
    <col min="1804" max="1804" width="46.28515625" style="29" bestFit="1" customWidth="1"/>
    <col min="1805" max="1805" width="13.28515625" style="29" bestFit="1" customWidth="1"/>
    <col min="1806" max="1806" width="13.140625" style="29" bestFit="1" customWidth="1"/>
    <col min="1807" max="1808" width="12.5703125" style="29" bestFit="1" customWidth="1"/>
    <col min="1809" max="2048" width="9.140625" style="29"/>
    <col min="2049" max="2049" width="25.7109375" style="29" bestFit="1" customWidth="1"/>
    <col min="2050" max="2050" width="19.85546875" style="29" bestFit="1" customWidth="1"/>
    <col min="2051" max="2051" width="13.140625" style="29" bestFit="1" customWidth="1"/>
    <col min="2052" max="2052" width="9.140625" style="29"/>
    <col min="2053" max="2053" width="9.7109375" style="29" bestFit="1" customWidth="1"/>
    <col min="2054" max="2054" width="26" style="29" bestFit="1" customWidth="1"/>
    <col min="2055" max="2055" width="16.7109375" style="29" bestFit="1" customWidth="1"/>
    <col min="2056" max="2056" width="6.85546875" style="29" bestFit="1" customWidth="1"/>
    <col min="2057" max="2057" width="8.7109375" style="29" bestFit="1" customWidth="1"/>
    <col min="2058" max="2058" width="5.85546875" style="29" bestFit="1" customWidth="1"/>
    <col min="2059" max="2059" width="8.5703125" style="29" bestFit="1" customWidth="1"/>
    <col min="2060" max="2060" width="46.28515625" style="29" bestFit="1" customWidth="1"/>
    <col min="2061" max="2061" width="13.28515625" style="29" bestFit="1" customWidth="1"/>
    <col min="2062" max="2062" width="13.140625" style="29" bestFit="1" customWidth="1"/>
    <col min="2063" max="2064" width="12.5703125" style="29" bestFit="1" customWidth="1"/>
    <col min="2065" max="2304" width="9.140625" style="29"/>
    <col min="2305" max="2305" width="25.7109375" style="29" bestFit="1" customWidth="1"/>
    <col min="2306" max="2306" width="19.85546875" style="29" bestFit="1" customWidth="1"/>
    <col min="2307" max="2307" width="13.140625" style="29" bestFit="1" customWidth="1"/>
    <col min="2308" max="2308" width="9.140625" style="29"/>
    <col min="2309" max="2309" width="9.7109375" style="29" bestFit="1" customWidth="1"/>
    <col min="2310" max="2310" width="26" style="29" bestFit="1" customWidth="1"/>
    <col min="2311" max="2311" width="16.7109375" style="29" bestFit="1" customWidth="1"/>
    <col min="2312" max="2312" width="6.85546875" style="29" bestFit="1" customWidth="1"/>
    <col min="2313" max="2313" width="8.7109375" style="29" bestFit="1" customWidth="1"/>
    <col min="2314" max="2314" width="5.85546875" style="29" bestFit="1" customWidth="1"/>
    <col min="2315" max="2315" width="8.5703125" style="29" bestFit="1" customWidth="1"/>
    <col min="2316" max="2316" width="46.28515625" style="29" bestFit="1" customWidth="1"/>
    <col min="2317" max="2317" width="13.28515625" style="29" bestFit="1" customWidth="1"/>
    <col min="2318" max="2318" width="13.140625" style="29" bestFit="1" customWidth="1"/>
    <col min="2319" max="2320" width="12.5703125" style="29" bestFit="1" customWidth="1"/>
    <col min="2321" max="2560" width="9.140625" style="29"/>
    <col min="2561" max="2561" width="25.7109375" style="29" bestFit="1" customWidth="1"/>
    <col min="2562" max="2562" width="19.85546875" style="29" bestFit="1" customWidth="1"/>
    <col min="2563" max="2563" width="13.140625" style="29" bestFit="1" customWidth="1"/>
    <col min="2564" max="2564" width="9.140625" style="29"/>
    <col min="2565" max="2565" width="9.7109375" style="29" bestFit="1" customWidth="1"/>
    <col min="2566" max="2566" width="26" style="29" bestFit="1" customWidth="1"/>
    <col min="2567" max="2567" width="16.7109375" style="29" bestFit="1" customWidth="1"/>
    <col min="2568" max="2568" width="6.85546875" style="29" bestFit="1" customWidth="1"/>
    <col min="2569" max="2569" width="8.7109375" style="29" bestFit="1" customWidth="1"/>
    <col min="2570" max="2570" width="5.85546875" style="29" bestFit="1" customWidth="1"/>
    <col min="2571" max="2571" width="8.5703125" style="29" bestFit="1" customWidth="1"/>
    <col min="2572" max="2572" width="46.28515625" style="29" bestFit="1" customWidth="1"/>
    <col min="2573" max="2573" width="13.28515625" style="29" bestFit="1" customWidth="1"/>
    <col min="2574" max="2574" width="13.140625" style="29" bestFit="1" customWidth="1"/>
    <col min="2575" max="2576" width="12.5703125" style="29" bestFit="1" customWidth="1"/>
    <col min="2577" max="2816" width="9.140625" style="29"/>
    <col min="2817" max="2817" width="25.7109375" style="29" bestFit="1" customWidth="1"/>
    <col min="2818" max="2818" width="19.85546875" style="29" bestFit="1" customWidth="1"/>
    <col min="2819" max="2819" width="13.140625" style="29" bestFit="1" customWidth="1"/>
    <col min="2820" max="2820" width="9.140625" style="29"/>
    <col min="2821" max="2821" width="9.7109375" style="29" bestFit="1" customWidth="1"/>
    <col min="2822" max="2822" width="26" style="29" bestFit="1" customWidth="1"/>
    <col min="2823" max="2823" width="16.7109375" style="29" bestFit="1" customWidth="1"/>
    <col min="2824" max="2824" width="6.85546875" style="29" bestFit="1" customWidth="1"/>
    <col min="2825" max="2825" width="8.7109375" style="29" bestFit="1" customWidth="1"/>
    <col min="2826" max="2826" width="5.85546875" style="29" bestFit="1" customWidth="1"/>
    <col min="2827" max="2827" width="8.5703125" style="29" bestFit="1" customWidth="1"/>
    <col min="2828" max="2828" width="46.28515625" style="29" bestFit="1" customWidth="1"/>
    <col min="2829" max="2829" width="13.28515625" style="29" bestFit="1" customWidth="1"/>
    <col min="2830" max="2830" width="13.140625" style="29" bestFit="1" customWidth="1"/>
    <col min="2831" max="2832" width="12.5703125" style="29" bestFit="1" customWidth="1"/>
    <col min="2833" max="3072" width="9.140625" style="29"/>
    <col min="3073" max="3073" width="25.7109375" style="29" bestFit="1" customWidth="1"/>
    <col min="3074" max="3074" width="19.85546875" style="29" bestFit="1" customWidth="1"/>
    <col min="3075" max="3075" width="13.140625" style="29" bestFit="1" customWidth="1"/>
    <col min="3076" max="3076" width="9.140625" style="29"/>
    <col min="3077" max="3077" width="9.7109375" style="29" bestFit="1" customWidth="1"/>
    <col min="3078" max="3078" width="26" style="29" bestFit="1" customWidth="1"/>
    <col min="3079" max="3079" width="16.7109375" style="29" bestFit="1" customWidth="1"/>
    <col min="3080" max="3080" width="6.85546875" style="29" bestFit="1" customWidth="1"/>
    <col min="3081" max="3081" width="8.7109375" style="29" bestFit="1" customWidth="1"/>
    <col min="3082" max="3082" width="5.85546875" style="29" bestFit="1" customWidth="1"/>
    <col min="3083" max="3083" width="8.5703125" style="29" bestFit="1" customWidth="1"/>
    <col min="3084" max="3084" width="46.28515625" style="29" bestFit="1" customWidth="1"/>
    <col min="3085" max="3085" width="13.28515625" style="29" bestFit="1" customWidth="1"/>
    <col min="3086" max="3086" width="13.140625" style="29" bestFit="1" customWidth="1"/>
    <col min="3087" max="3088" width="12.5703125" style="29" bestFit="1" customWidth="1"/>
    <col min="3089" max="3328" width="9.140625" style="29"/>
    <col min="3329" max="3329" width="25.7109375" style="29" bestFit="1" customWidth="1"/>
    <col min="3330" max="3330" width="19.85546875" style="29" bestFit="1" customWidth="1"/>
    <col min="3331" max="3331" width="13.140625" style="29" bestFit="1" customWidth="1"/>
    <col min="3332" max="3332" width="9.140625" style="29"/>
    <col min="3333" max="3333" width="9.7109375" style="29" bestFit="1" customWidth="1"/>
    <col min="3334" max="3334" width="26" style="29" bestFit="1" customWidth="1"/>
    <col min="3335" max="3335" width="16.7109375" style="29" bestFit="1" customWidth="1"/>
    <col min="3336" max="3336" width="6.85546875" style="29" bestFit="1" customWidth="1"/>
    <col min="3337" max="3337" width="8.7109375" style="29" bestFit="1" customWidth="1"/>
    <col min="3338" max="3338" width="5.85546875" style="29" bestFit="1" customWidth="1"/>
    <col min="3339" max="3339" width="8.5703125" style="29" bestFit="1" customWidth="1"/>
    <col min="3340" max="3340" width="46.28515625" style="29" bestFit="1" customWidth="1"/>
    <col min="3341" max="3341" width="13.28515625" style="29" bestFit="1" customWidth="1"/>
    <col min="3342" max="3342" width="13.140625" style="29" bestFit="1" customWidth="1"/>
    <col min="3343" max="3344" width="12.5703125" style="29" bestFit="1" customWidth="1"/>
    <col min="3345" max="3584" width="9.140625" style="29"/>
    <col min="3585" max="3585" width="25.7109375" style="29" bestFit="1" customWidth="1"/>
    <col min="3586" max="3586" width="19.85546875" style="29" bestFit="1" customWidth="1"/>
    <col min="3587" max="3587" width="13.140625" style="29" bestFit="1" customWidth="1"/>
    <col min="3588" max="3588" width="9.140625" style="29"/>
    <col min="3589" max="3589" width="9.7109375" style="29" bestFit="1" customWidth="1"/>
    <col min="3590" max="3590" width="26" style="29" bestFit="1" customWidth="1"/>
    <col min="3591" max="3591" width="16.7109375" style="29" bestFit="1" customWidth="1"/>
    <col min="3592" max="3592" width="6.85546875" style="29" bestFit="1" customWidth="1"/>
    <col min="3593" max="3593" width="8.7109375" style="29" bestFit="1" customWidth="1"/>
    <col min="3594" max="3594" width="5.85546875" style="29" bestFit="1" customWidth="1"/>
    <col min="3595" max="3595" width="8.5703125" style="29" bestFit="1" customWidth="1"/>
    <col min="3596" max="3596" width="46.28515625" style="29" bestFit="1" customWidth="1"/>
    <col min="3597" max="3597" width="13.28515625" style="29" bestFit="1" customWidth="1"/>
    <col min="3598" max="3598" width="13.140625" style="29" bestFit="1" customWidth="1"/>
    <col min="3599" max="3600" width="12.5703125" style="29" bestFit="1" customWidth="1"/>
    <col min="3601" max="3840" width="9.140625" style="29"/>
    <col min="3841" max="3841" width="25.7109375" style="29" bestFit="1" customWidth="1"/>
    <col min="3842" max="3842" width="19.85546875" style="29" bestFit="1" customWidth="1"/>
    <col min="3843" max="3843" width="13.140625" style="29" bestFit="1" customWidth="1"/>
    <col min="3844" max="3844" width="9.140625" style="29"/>
    <col min="3845" max="3845" width="9.7109375" style="29" bestFit="1" customWidth="1"/>
    <col min="3846" max="3846" width="26" style="29" bestFit="1" customWidth="1"/>
    <col min="3847" max="3847" width="16.7109375" style="29" bestFit="1" customWidth="1"/>
    <col min="3848" max="3848" width="6.85546875" style="29" bestFit="1" customWidth="1"/>
    <col min="3849" max="3849" width="8.7109375" style="29" bestFit="1" customWidth="1"/>
    <col min="3850" max="3850" width="5.85546875" style="29" bestFit="1" customWidth="1"/>
    <col min="3851" max="3851" width="8.5703125" style="29" bestFit="1" customWidth="1"/>
    <col min="3852" max="3852" width="46.28515625" style="29" bestFit="1" customWidth="1"/>
    <col min="3853" max="3853" width="13.28515625" style="29" bestFit="1" customWidth="1"/>
    <col min="3854" max="3854" width="13.140625" style="29" bestFit="1" customWidth="1"/>
    <col min="3855" max="3856" width="12.5703125" style="29" bestFit="1" customWidth="1"/>
    <col min="3857" max="4096" width="9.140625" style="29"/>
    <col min="4097" max="4097" width="25.7109375" style="29" bestFit="1" customWidth="1"/>
    <col min="4098" max="4098" width="19.85546875" style="29" bestFit="1" customWidth="1"/>
    <col min="4099" max="4099" width="13.140625" style="29" bestFit="1" customWidth="1"/>
    <col min="4100" max="4100" width="9.140625" style="29"/>
    <col min="4101" max="4101" width="9.7109375" style="29" bestFit="1" customWidth="1"/>
    <col min="4102" max="4102" width="26" style="29" bestFit="1" customWidth="1"/>
    <col min="4103" max="4103" width="16.7109375" style="29" bestFit="1" customWidth="1"/>
    <col min="4104" max="4104" width="6.85546875" style="29" bestFit="1" customWidth="1"/>
    <col min="4105" max="4105" width="8.7109375" style="29" bestFit="1" customWidth="1"/>
    <col min="4106" max="4106" width="5.85546875" style="29" bestFit="1" customWidth="1"/>
    <col min="4107" max="4107" width="8.5703125" style="29" bestFit="1" customWidth="1"/>
    <col min="4108" max="4108" width="46.28515625" style="29" bestFit="1" customWidth="1"/>
    <col min="4109" max="4109" width="13.28515625" style="29" bestFit="1" customWidth="1"/>
    <col min="4110" max="4110" width="13.140625" style="29" bestFit="1" customWidth="1"/>
    <col min="4111" max="4112" width="12.5703125" style="29" bestFit="1" customWidth="1"/>
    <col min="4113" max="4352" width="9.140625" style="29"/>
    <col min="4353" max="4353" width="25.7109375" style="29" bestFit="1" customWidth="1"/>
    <col min="4354" max="4354" width="19.85546875" style="29" bestFit="1" customWidth="1"/>
    <col min="4355" max="4355" width="13.140625" style="29" bestFit="1" customWidth="1"/>
    <col min="4356" max="4356" width="9.140625" style="29"/>
    <col min="4357" max="4357" width="9.7109375" style="29" bestFit="1" customWidth="1"/>
    <col min="4358" max="4358" width="26" style="29" bestFit="1" customWidth="1"/>
    <col min="4359" max="4359" width="16.7109375" style="29" bestFit="1" customWidth="1"/>
    <col min="4360" max="4360" width="6.85546875" style="29" bestFit="1" customWidth="1"/>
    <col min="4361" max="4361" width="8.7109375" style="29" bestFit="1" customWidth="1"/>
    <col min="4362" max="4362" width="5.85546875" style="29" bestFit="1" customWidth="1"/>
    <col min="4363" max="4363" width="8.5703125" style="29" bestFit="1" customWidth="1"/>
    <col min="4364" max="4364" width="46.28515625" style="29" bestFit="1" customWidth="1"/>
    <col min="4365" max="4365" width="13.28515625" style="29" bestFit="1" customWidth="1"/>
    <col min="4366" max="4366" width="13.140625" style="29" bestFit="1" customWidth="1"/>
    <col min="4367" max="4368" width="12.5703125" style="29" bestFit="1" customWidth="1"/>
    <col min="4369" max="4608" width="9.140625" style="29"/>
    <col min="4609" max="4609" width="25.7109375" style="29" bestFit="1" customWidth="1"/>
    <col min="4610" max="4610" width="19.85546875" style="29" bestFit="1" customWidth="1"/>
    <col min="4611" max="4611" width="13.140625" style="29" bestFit="1" customWidth="1"/>
    <col min="4612" max="4612" width="9.140625" style="29"/>
    <col min="4613" max="4613" width="9.7109375" style="29" bestFit="1" customWidth="1"/>
    <col min="4614" max="4614" width="26" style="29" bestFit="1" customWidth="1"/>
    <col min="4615" max="4615" width="16.7109375" style="29" bestFit="1" customWidth="1"/>
    <col min="4616" max="4616" width="6.85546875" style="29" bestFit="1" customWidth="1"/>
    <col min="4617" max="4617" width="8.7109375" style="29" bestFit="1" customWidth="1"/>
    <col min="4618" max="4618" width="5.85546875" style="29" bestFit="1" customWidth="1"/>
    <col min="4619" max="4619" width="8.5703125" style="29" bestFit="1" customWidth="1"/>
    <col min="4620" max="4620" width="46.28515625" style="29" bestFit="1" customWidth="1"/>
    <col min="4621" max="4621" width="13.28515625" style="29" bestFit="1" customWidth="1"/>
    <col min="4622" max="4622" width="13.140625" style="29" bestFit="1" customWidth="1"/>
    <col min="4623" max="4624" width="12.5703125" style="29" bestFit="1" customWidth="1"/>
    <col min="4625" max="4864" width="9.140625" style="29"/>
    <col min="4865" max="4865" width="25.7109375" style="29" bestFit="1" customWidth="1"/>
    <col min="4866" max="4866" width="19.85546875" style="29" bestFit="1" customWidth="1"/>
    <col min="4867" max="4867" width="13.140625" style="29" bestFit="1" customWidth="1"/>
    <col min="4868" max="4868" width="9.140625" style="29"/>
    <col min="4869" max="4869" width="9.7109375" style="29" bestFit="1" customWidth="1"/>
    <col min="4870" max="4870" width="26" style="29" bestFit="1" customWidth="1"/>
    <col min="4871" max="4871" width="16.7109375" style="29" bestFit="1" customWidth="1"/>
    <col min="4872" max="4872" width="6.85546875" style="29" bestFit="1" customWidth="1"/>
    <col min="4873" max="4873" width="8.7109375" style="29" bestFit="1" customWidth="1"/>
    <col min="4874" max="4874" width="5.85546875" style="29" bestFit="1" customWidth="1"/>
    <col min="4875" max="4875" width="8.5703125" style="29" bestFit="1" customWidth="1"/>
    <col min="4876" max="4876" width="46.28515625" style="29" bestFit="1" customWidth="1"/>
    <col min="4877" max="4877" width="13.28515625" style="29" bestFit="1" customWidth="1"/>
    <col min="4878" max="4878" width="13.140625" style="29" bestFit="1" customWidth="1"/>
    <col min="4879" max="4880" width="12.5703125" style="29" bestFit="1" customWidth="1"/>
    <col min="4881" max="5120" width="9.140625" style="29"/>
    <col min="5121" max="5121" width="25.7109375" style="29" bestFit="1" customWidth="1"/>
    <col min="5122" max="5122" width="19.85546875" style="29" bestFit="1" customWidth="1"/>
    <col min="5123" max="5123" width="13.140625" style="29" bestFit="1" customWidth="1"/>
    <col min="5124" max="5124" width="9.140625" style="29"/>
    <col min="5125" max="5125" width="9.7109375" style="29" bestFit="1" customWidth="1"/>
    <col min="5126" max="5126" width="26" style="29" bestFit="1" customWidth="1"/>
    <col min="5127" max="5127" width="16.7109375" style="29" bestFit="1" customWidth="1"/>
    <col min="5128" max="5128" width="6.85546875" style="29" bestFit="1" customWidth="1"/>
    <col min="5129" max="5129" width="8.7109375" style="29" bestFit="1" customWidth="1"/>
    <col min="5130" max="5130" width="5.85546875" style="29" bestFit="1" customWidth="1"/>
    <col min="5131" max="5131" width="8.5703125" style="29" bestFit="1" customWidth="1"/>
    <col min="5132" max="5132" width="46.28515625" style="29" bestFit="1" customWidth="1"/>
    <col min="5133" max="5133" width="13.28515625" style="29" bestFit="1" customWidth="1"/>
    <col min="5134" max="5134" width="13.140625" style="29" bestFit="1" customWidth="1"/>
    <col min="5135" max="5136" width="12.5703125" style="29" bestFit="1" customWidth="1"/>
    <col min="5137" max="5376" width="9.140625" style="29"/>
    <col min="5377" max="5377" width="25.7109375" style="29" bestFit="1" customWidth="1"/>
    <col min="5378" max="5378" width="19.85546875" style="29" bestFit="1" customWidth="1"/>
    <col min="5379" max="5379" width="13.140625" style="29" bestFit="1" customWidth="1"/>
    <col min="5380" max="5380" width="9.140625" style="29"/>
    <col min="5381" max="5381" width="9.7109375" style="29" bestFit="1" customWidth="1"/>
    <col min="5382" max="5382" width="26" style="29" bestFit="1" customWidth="1"/>
    <col min="5383" max="5383" width="16.7109375" style="29" bestFit="1" customWidth="1"/>
    <col min="5384" max="5384" width="6.85546875" style="29" bestFit="1" customWidth="1"/>
    <col min="5385" max="5385" width="8.7109375" style="29" bestFit="1" customWidth="1"/>
    <col min="5386" max="5386" width="5.85546875" style="29" bestFit="1" customWidth="1"/>
    <col min="5387" max="5387" width="8.5703125" style="29" bestFit="1" customWidth="1"/>
    <col min="5388" max="5388" width="46.28515625" style="29" bestFit="1" customWidth="1"/>
    <col min="5389" max="5389" width="13.28515625" style="29" bestFit="1" customWidth="1"/>
    <col min="5390" max="5390" width="13.140625" style="29" bestFit="1" customWidth="1"/>
    <col min="5391" max="5392" width="12.5703125" style="29" bestFit="1" customWidth="1"/>
    <col min="5393" max="5632" width="9.140625" style="29"/>
    <col min="5633" max="5633" width="25.7109375" style="29" bestFit="1" customWidth="1"/>
    <col min="5634" max="5634" width="19.85546875" style="29" bestFit="1" customWidth="1"/>
    <col min="5635" max="5635" width="13.140625" style="29" bestFit="1" customWidth="1"/>
    <col min="5636" max="5636" width="9.140625" style="29"/>
    <col min="5637" max="5637" width="9.7109375" style="29" bestFit="1" customWidth="1"/>
    <col min="5638" max="5638" width="26" style="29" bestFit="1" customWidth="1"/>
    <col min="5639" max="5639" width="16.7109375" style="29" bestFit="1" customWidth="1"/>
    <col min="5640" max="5640" width="6.85546875" style="29" bestFit="1" customWidth="1"/>
    <col min="5641" max="5641" width="8.7109375" style="29" bestFit="1" customWidth="1"/>
    <col min="5642" max="5642" width="5.85546875" style="29" bestFit="1" customWidth="1"/>
    <col min="5643" max="5643" width="8.5703125" style="29" bestFit="1" customWidth="1"/>
    <col min="5644" max="5644" width="46.28515625" style="29" bestFit="1" customWidth="1"/>
    <col min="5645" max="5645" width="13.28515625" style="29" bestFit="1" customWidth="1"/>
    <col min="5646" max="5646" width="13.140625" style="29" bestFit="1" customWidth="1"/>
    <col min="5647" max="5648" width="12.5703125" style="29" bestFit="1" customWidth="1"/>
    <col min="5649" max="5888" width="9.140625" style="29"/>
    <col min="5889" max="5889" width="25.7109375" style="29" bestFit="1" customWidth="1"/>
    <col min="5890" max="5890" width="19.85546875" style="29" bestFit="1" customWidth="1"/>
    <col min="5891" max="5891" width="13.140625" style="29" bestFit="1" customWidth="1"/>
    <col min="5892" max="5892" width="9.140625" style="29"/>
    <col min="5893" max="5893" width="9.7109375" style="29" bestFit="1" customWidth="1"/>
    <col min="5894" max="5894" width="26" style="29" bestFit="1" customWidth="1"/>
    <col min="5895" max="5895" width="16.7109375" style="29" bestFit="1" customWidth="1"/>
    <col min="5896" max="5896" width="6.85546875" style="29" bestFit="1" customWidth="1"/>
    <col min="5897" max="5897" width="8.7109375" style="29" bestFit="1" customWidth="1"/>
    <col min="5898" max="5898" width="5.85546875" style="29" bestFit="1" customWidth="1"/>
    <col min="5899" max="5899" width="8.5703125" style="29" bestFit="1" customWidth="1"/>
    <col min="5900" max="5900" width="46.28515625" style="29" bestFit="1" customWidth="1"/>
    <col min="5901" max="5901" width="13.28515625" style="29" bestFit="1" customWidth="1"/>
    <col min="5902" max="5902" width="13.140625" style="29" bestFit="1" customWidth="1"/>
    <col min="5903" max="5904" width="12.5703125" style="29" bestFit="1" customWidth="1"/>
    <col min="5905" max="6144" width="9.140625" style="29"/>
    <col min="6145" max="6145" width="25.7109375" style="29" bestFit="1" customWidth="1"/>
    <col min="6146" max="6146" width="19.85546875" style="29" bestFit="1" customWidth="1"/>
    <col min="6147" max="6147" width="13.140625" style="29" bestFit="1" customWidth="1"/>
    <col min="6148" max="6148" width="9.140625" style="29"/>
    <col min="6149" max="6149" width="9.7109375" style="29" bestFit="1" customWidth="1"/>
    <col min="6150" max="6150" width="26" style="29" bestFit="1" customWidth="1"/>
    <col min="6151" max="6151" width="16.7109375" style="29" bestFit="1" customWidth="1"/>
    <col min="6152" max="6152" width="6.85546875" style="29" bestFit="1" customWidth="1"/>
    <col min="6153" max="6153" width="8.7109375" style="29" bestFit="1" customWidth="1"/>
    <col min="6154" max="6154" width="5.85546875" style="29" bestFit="1" customWidth="1"/>
    <col min="6155" max="6155" width="8.5703125" style="29" bestFit="1" customWidth="1"/>
    <col min="6156" max="6156" width="46.28515625" style="29" bestFit="1" customWidth="1"/>
    <col min="6157" max="6157" width="13.28515625" style="29" bestFit="1" customWidth="1"/>
    <col min="6158" max="6158" width="13.140625" style="29" bestFit="1" customWidth="1"/>
    <col min="6159" max="6160" width="12.5703125" style="29" bestFit="1" customWidth="1"/>
    <col min="6161" max="6400" width="9.140625" style="29"/>
    <col min="6401" max="6401" width="25.7109375" style="29" bestFit="1" customWidth="1"/>
    <col min="6402" max="6402" width="19.85546875" style="29" bestFit="1" customWidth="1"/>
    <col min="6403" max="6403" width="13.140625" style="29" bestFit="1" customWidth="1"/>
    <col min="6404" max="6404" width="9.140625" style="29"/>
    <col min="6405" max="6405" width="9.7109375" style="29" bestFit="1" customWidth="1"/>
    <col min="6406" max="6406" width="26" style="29" bestFit="1" customWidth="1"/>
    <col min="6407" max="6407" width="16.7109375" style="29" bestFit="1" customWidth="1"/>
    <col min="6408" max="6408" width="6.85546875" style="29" bestFit="1" customWidth="1"/>
    <col min="6409" max="6409" width="8.7109375" style="29" bestFit="1" customWidth="1"/>
    <col min="6410" max="6410" width="5.85546875" style="29" bestFit="1" customWidth="1"/>
    <col min="6411" max="6411" width="8.5703125" style="29" bestFit="1" customWidth="1"/>
    <col min="6412" max="6412" width="46.28515625" style="29" bestFit="1" customWidth="1"/>
    <col min="6413" max="6413" width="13.28515625" style="29" bestFit="1" customWidth="1"/>
    <col min="6414" max="6414" width="13.140625" style="29" bestFit="1" customWidth="1"/>
    <col min="6415" max="6416" width="12.5703125" style="29" bestFit="1" customWidth="1"/>
    <col min="6417" max="6656" width="9.140625" style="29"/>
    <col min="6657" max="6657" width="25.7109375" style="29" bestFit="1" customWidth="1"/>
    <col min="6658" max="6658" width="19.85546875" style="29" bestFit="1" customWidth="1"/>
    <col min="6659" max="6659" width="13.140625" style="29" bestFit="1" customWidth="1"/>
    <col min="6660" max="6660" width="9.140625" style="29"/>
    <col min="6661" max="6661" width="9.7109375" style="29" bestFit="1" customWidth="1"/>
    <col min="6662" max="6662" width="26" style="29" bestFit="1" customWidth="1"/>
    <col min="6663" max="6663" width="16.7109375" style="29" bestFit="1" customWidth="1"/>
    <col min="6664" max="6664" width="6.85546875" style="29" bestFit="1" customWidth="1"/>
    <col min="6665" max="6665" width="8.7109375" style="29" bestFit="1" customWidth="1"/>
    <col min="6666" max="6666" width="5.85546875" style="29" bestFit="1" customWidth="1"/>
    <col min="6667" max="6667" width="8.5703125" style="29" bestFit="1" customWidth="1"/>
    <col min="6668" max="6668" width="46.28515625" style="29" bestFit="1" customWidth="1"/>
    <col min="6669" max="6669" width="13.28515625" style="29" bestFit="1" customWidth="1"/>
    <col min="6670" max="6670" width="13.140625" style="29" bestFit="1" customWidth="1"/>
    <col min="6671" max="6672" width="12.5703125" style="29" bestFit="1" customWidth="1"/>
    <col min="6673" max="6912" width="9.140625" style="29"/>
    <col min="6913" max="6913" width="25.7109375" style="29" bestFit="1" customWidth="1"/>
    <col min="6914" max="6914" width="19.85546875" style="29" bestFit="1" customWidth="1"/>
    <col min="6915" max="6915" width="13.140625" style="29" bestFit="1" customWidth="1"/>
    <col min="6916" max="6916" width="9.140625" style="29"/>
    <col min="6917" max="6917" width="9.7109375" style="29" bestFit="1" customWidth="1"/>
    <col min="6918" max="6918" width="26" style="29" bestFit="1" customWidth="1"/>
    <col min="6919" max="6919" width="16.7109375" style="29" bestFit="1" customWidth="1"/>
    <col min="6920" max="6920" width="6.85546875" style="29" bestFit="1" customWidth="1"/>
    <col min="6921" max="6921" width="8.7109375" style="29" bestFit="1" customWidth="1"/>
    <col min="6922" max="6922" width="5.85546875" style="29" bestFit="1" customWidth="1"/>
    <col min="6923" max="6923" width="8.5703125" style="29" bestFit="1" customWidth="1"/>
    <col min="6924" max="6924" width="46.28515625" style="29" bestFit="1" customWidth="1"/>
    <col min="6925" max="6925" width="13.28515625" style="29" bestFit="1" customWidth="1"/>
    <col min="6926" max="6926" width="13.140625" style="29" bestFit="1" customWidth="1"/>
    <col min="6927" max="6928" width="12.5703125" style="29" bestFit="1" customWidth="1"/>
    <col min="6929" max="7168" width="9.140625" style="29"/>
    <col min="7169" max="7169" width="25.7109375" style="29" bestFit="1" customWidth="1"/>
    <col min="7170" max="7170" width="19.85546875" style="29" bestFit="1" customWidth="1"/>
    <col min="7171" max="7171" width="13.140625" style="29" bestFit="1" customWidth="1"/>
    <col min="7172" max="7172" width="9.140625" style="29"/>
    <col min="7173" max="7173" width="9.7109375" style="29" bestFit="1" customWidth="1"/>
    <col min="7174" max="7174" width="26" style="29" bestFit="1" customWidth="1"/>
    <col min="7175" max="7175" width="16.7109375" style="29" bestFit="1" customWidth="1"/>
    <col min="7176" max="7176" width="6.85546875" style="29" bestFit="1" customWidth="1"/>
    <col min="7177" max="7177" width="8.7109375" style="29" bestFit="1" customWidth="1"/>
    <col min="7178" max="7178" width="5.85546875" style="29" bestFit="1" customWidth="1"/>
    <col min="7179" max="7179" width="8.5703125" style="29" bestFit="1" customWidth="1"/>
    <col min="7180" max="7180" width="46.28515625" style="29" bestFit="1" customWidth="1"/>
    <col min="7181" max="7181" width="13.28515625" style="29" bestFit="1" customWidth="1"/>
    <col min="7182" max="7182" width="13.140625" style="29" bestFit="1" customWidth="1"/>
    <col min="7183" max="7184" width="12.5703125" style="29" bestFit="1" customWidth="1"/>
    <col min="7185" max="7424" width="9.140625" style="29"/>
    <col min="7425" max="7425" width="25.7109375" style="29" bestFit="1" customWidth="1"/>
    <col min="7426" max="7426" width="19.85546875" style="29" bestFit="1" customWidth="1"/>
    <col min="7427" max="7427" width="13.140625" style="29" bestFit="1" customWidth="1"/>
    <col min="7428" max="7428" width="9.140625" style="29"/>
    <col min="7429" max="7429" width="9.7109375" style="29" bestFit="1" customWidth="1"/>
    <col min="7430" max="7430" width="26" style="29" bestFit="1" customWidth="1"/>
    <col min="7431" max="7431" width="16.7109375" style="29" bestFit="1" customWidth="1"/>
    <col min="7432" max="7432" width="6.85546875" style="29" bestFit="1" customWidth="1"/>
    <col min="7433" max="7433" width="8.7109375" style="29" bestFit="1" customWidth="1"/>
    <col min="7434" max="7434" width="5.85546875" style="29" bestFit="1" customWidth="1"/>
    <col min="7435" max="7435" width="8.5703125" style="29" bestFit="1" customWidth="1"/>
    <col min="7436" max="7436" width="46.28515625" style="29" bestFit="1" customWidth="1"/>
    <col min="7437" max="7437" width="13.28515625" style="29" bestFit="1" customWidth="1"/>
    <col min="7438" max="7438" width="13.140625" style="29" bestFit="1" customWidth="1"/>
    <col min="7439" max="7440" width="12.5703125" style="29" bestFit="1" customWidth="1"/>
    <col min="7441" max="7680" width="9.140625" style="29"/>
    <col min="7681" max="7681" width="25.7109375" style="29" bestFit="1" customWidth="1"/>
    <col min="7682" max="7682" width="19.85546875" style="29" bestFit="1" customWidth="1"/>
    <col min="7683" max="7683" width="13.140625" style="29" bestFit="1" customWidth="1"/>
    <col min="7684" max="7684" width="9.140625" style="29"/>
    <col min="7685" max="7685" width="9.7109375" style="29" bestFit="1" customWidth="1"/>
    <col min="7686" max="7686" width="26" style="29" bestFit="1" customWidth="1"/>
    <col min="7687" max="7687" width="16.7109375" style="29" bestFit="1" customWidth="1"/>
    <col min="7688" max="7688" width="6.85546875" style="29" bestFit="1" customWidth="1"/>
    <col min="7689" max="7689" width="8.7109375" style="29" bestFit="1" customWidth="1"/>
    <col min="7690" max="7690" width="5.85546875" style="29" bestFit="1" customWidth="1"/>
    <col min="7691" max="7691" width="8.5703125" style="29" bestFit="1" customWidth="1"/>
    <col min="7692" max="7692" width="46.28515625" style="29" bestFit="1" customWidth="1"/>
    <col min="7693" max="7693" width="13.28515625" style="29" bestFit="1" customWidth="1"/>
    <col min="7694" max="7694" width="13.140625" style="29" bestFit="1" customWidth="1"/>
    <col min="7695" max="7696" width="12.5703125" style="29" bestFit="1" customWidth="1"/>
    <col min="7697" max="7936" width="9.140625" style="29"/>
    <col min="7937" max="7937" width="25.7109375" style="29" bestFit="1" customWidth="1"/>
    <col min="7938" max="7938" width="19.85546875" style="29" bestFit="1" customWidth="1"/>
    <col min="7939" max="7939" width="13.140625" style="29" bestFit="1" customWidth="1"/>
    <col min="7940" max="7940" width="9.140625" style="29"/>
    <col min="7941" max="7941" width="9.7109375" style="29" bestFit="1" customWidth="1"/>
    <col min="7942" max="7942" width="26" style="29" bestFit="1" customWidth="1"/>
    <col min="7943" max="7943" width="16.7109375" style="29" bestFit="1" customWidth="1"/>
    <col min="7944" max="7944" width="6.85546875" style="29" bestFit="1" customWidth="1"/>
    <col min="7945" max="7945" width="8.7109375" style="29" bestFit="1" customWidth="1"/>
    <col min="7946" max="7946" width="5.85546875" style="29" bestFit="1" customWidth="1"/>
    <col min="7947" max="7947" width="8.5703125" style="29" bestFit="1" customWidth="1"/>
    <col min="7948" max="7948" width="46.28515625" style="29" bestFit="1" customWidth="1"/>
    <col min="7949" max="7949" width="13.28515625" style="29" bestFit="1" customWidth="1"/>
    <col min="7950" max="7950" width="13.140625" style="29" bestFit="1" customWidth="1"/>
    <col min="7951" max="7952" width="12.5703125" style="29" bestFit="1" customWidth="1"/>
    <col min="7953" max="8192" width="9.140625" style="29"/>
    <col min="8193" max="8193" width="25.7109375" style="29" bestFit="1" customWidth="1"/>
    <col min="8194" max="8194" width="19.85546875" style="29" bestFit="1" customWidth="1"/>
    <col min="8195" max="8195" width="13.140625" style="29" bestFit="1" customWidth="1"/>
    <col min="8196" max="8196" width="9.140625" style="29"/>
    <col min="8197" max="8197" width="9.7109375" style="29" bestFit="1" customWidth="1"/>
    <col min="8198" max="8198" width="26" style="29" bestFit="1" customWidth="1"/>
    <col min="8199" max="8199" width="16.7109375" style="29" bestFit="1" customWidth="1"/>
    <col min="8200" max="8200" width="6.85546875" style="29" bestFit="1" customWidth="1"/>
    <col min="8201" max="8201" width="8.7109375" style="29" bestFit="1" customWidth="1"/>
    <col min="8202" max="8202" width="5.85546875" style="29" bestFit="1" customWidth="1"/>
    <col min="8203" max="8203" width="8.5703125" style="29" bestFit="1" customWidth="1"/>
    <col min="8204" max="8204" width="46.28515625" style="29" bestFit="1" customWidth="1"/>
    <col min="8205" max="8205" width="13.28515625" style="29" bestFit="1" customWidth="1"/>
    <col min="8206" max="8206" width="13.140625" style="29" bestFit="1" customWidth="1"/>
    <col min="8207" max="8208" width="12.5703125" style="29" bestFit="1" customWidth="1"/>
    <col min="8209" max="8448" width="9.140625" style="29"/>
    <col min="8449" max="8449" width="25.7109375" style="29" bestFit="1" customWidth="1"/>
    <col min="8450" max="8450" width="19.85546875" style="29" bestFit="1" customWidth="1"/>
    <col min="8451" max="8451" width="13.140625" style="29" bestFit="1" customWidth="1"/>
    <col min="8452" max="8452" width="9.140625" style="29"/>
    <col min="8453" max="8453" width="9.7109375" style="29" bestFit="1" customWidth="1"/>
    <col min="8454" max="8454" width="26" style="29" bestFit="1" customWidth="1"/>
    <col min="8455" max="8455" width="16.7109375" style="29" bestFit="1" customWidth="1"/>
    <col min="8456" max="8456" width="6.85546875" style="29" bestFit="1" customWidth="1"/>
    <col min="8457" max="8457" width="8.7109375" style="29" bestFit="1" customWidth="1"/>
    <col min="8458" max="8458" width="5.85546875" style="29" bestFit="1" customWidth="1"/>
    <col min="8459" max="8459" width="8.5703125" style="29" bestFit="1" customWidth="1"/>
    <col min="8460" max="8460" width="46.28515625" style="29" bestFit="1" customWidth="1"/>
    <col min="8461" max="8461" width="13.28515625" style="29" bestFit="1" customWidth="1"/>
    <col min="8462" max="8462" width="13.140625" style="29" bestFit="1" customWidth="1"/>
    <col min="8463" max="8464" width="12.5703125" style="29" bestFit="1" customWidth="1"/>
    <col min="8465" max="8704" width="9.140625" style="29"/>
    <col min="8705" max="8705" width="25.7109375" style="29" bestFit="1" customWidth="1"/>
    <col min="8706" max="8706" width="19.85546875" style="29" bestFit="1" customWidth="1"/>
    <col min="8707" max="8707" width="13.140625" style="29" bestFit="1" customWidth="1"/>
    <col min="8708" max="8708" width="9.140625" style="29"/>
    <col min="8709" max="8709" width="9.7109375" style="29" bestFit="1" customWidth="1"/>
    <col min="8710" max="8710" width="26" style="29" bestFit="1" customWidth="1"/>
    <col min="8711" max="8711" width="16.7109375" style="29" bestFit="1" customWidth="1"/>
    <col min="8712" max="8712" width="6.85546875" style="29" bestFit="1" customWidth="1"/>
    <col min="8713" max="8713" width="8.7109375" style="29" bestFit="1" customWidth="1"/>
    <col min="8714" max="8714" width="5.85546875" style="29" bestFit="1" customWidth="1"/>
    <col min="8715" max="8715" width="8.5703125" style="29" bestFit="1" customWidth="1"/>
    <col min="8716" max="8716" width="46.28515625" style="29" bestFit="1" customWidth="1"/>
    <col min="8717" max="8717" width="13.28515625" style="29" bestFit="1" customWidth="1"/>
    <col min="8718" max="8718" width="13.140625" style="29" bestFit="1" customWidth="1"/>
    <col min="8719" max="8720" width="12.5703125" style="29" bestFit="1" customWidth="1"/>
    <col min="8721" max="8960" width="9.140625" style="29"/>
    <col min="8961" max="8961" width="25.7109375" style="29" bestFit="1" customWidth="1"/>
    <col min="8962" max="8962" width="19.85546875" style="29" bestFit="1" customWidth="1"/>
    <col min="8963" max="8963" width="13.140625" style="29" bestFit="1" customWidth="1"/>
    <col min="8964" max="8964" width="9.140625" style="29"/>
    <col min="8965" max="8965" width="9.7109375" style="29" bestFit="1" customWidth="1"/>
    <col min="8966" max="8966" width="26" style="29" bestFit="1" customWidth="1"/>
    <col min="8967" max="8967" width="16.7109375" style="29" bestFit="1" customWidth="1"/>
    <col min="8968" max="8968" width="6.85546875" style="29" bestFit="1" customWidth="1"/>
    <col min="8969" max="8969" width="8.7109375" style="29" bestFit="1" customWidth="1"/>
    <col min="8970" max="8970" width="5.85546875" style="29" bestFit="1" customWidth="1"/>
    <col min="8971" max="8971" width="8.5703125" style="29" bestFit="1" customWidth="1"/>
    <col min="8972" max="8972" width="46.28515625" style="29" bestFit="1" customWidth="1"/>
    <col min="8973" max="8973" width="13.28515625" style="29" bestFit="1" customWidth="1"/>
    <col min="8974" max="8974" width="13.140625" style="29" bestFit="1" customWidth="1"/>
    <col min="8975" max="8976" width="12.5703125" style="29" bestFit="1" customWidth="1"/>
    <col min="8977" max="9216" width="9.140625" style="29"/>
    <col min="9217" max="9217" width="25.7109375" style="29" bestFit="1" customWidth="1"/>
    <col min="9218" max="9218" width="19.85546875" style="29" bestFit="1" customWidth="1"/>
    <col min="9219" max="9219" width="13.140625" style="29" bestFit="1" customWidth="1"/>
    <col min="9220" max="9220" width="9.140625" style="29"/>
    <col min="9221" max="9221" width="9.7109375" style="29" bestFit="1" customWidth="1"/>
    <col min="9222" max="9222" width="26" style="29" bestFit="1" customWidth="1"/>
    <col min="9223" max="9223" width="16.7109375" style="29" bestFit="1" customWidth="1"/>
    <col min="9224" max="9224" width="6.85546875" style="29" bestFit="1" customWidth="1"/>
    <col min="9225" max="9225" width="8.7109375" style="29" bestFit="1" customWidth="1"/>
    <col min="9226" max="9226" width="5.85546875" style="29" bestFit="1" customWidth="1"/>
    <col min="9227" max="9227" width="8.5703125" style="29" bestFit="1" customWidth="1"/>
    <col min="9228" max="9228" width="46.28515625" style="29" bestFit="1" customWidth="1"/>
    <col min="9229" max="9229" width="13.28515625" style="29" bestFit="1" customWidth="1"/>
    <col min="9230" max="9230" width="13.140625" style="29" bestFit="1" customWidth="1"/>
    <col min="9231" max="9232" width="12.5703125" style="29" bestFit="1" customWidth="1"/>
    <col min="9233" max="9472" width="9.140625" style="29"/>
    <col min="9473" max="9473" width="25.7109375" style="29" bestFit="1" customWidth="1"/>
    <col min="9474" max="9474" width="19.85546875" style="29" bestFit="1" customWidth="1"/>
    <col min="9475" max="9475" width="13.140625" style="29" bestFit="1" customWidth="1"/>
    <col min="9476" max="9476" width="9.140625" style="29"/>
    <col min="9477" max="9477" width="9.7109375" style="29" bestFit="1" customWidth="1"/>
    <col min="9478" max="9478" width="26" style="29" bestFit="1" customWidth="1"/>
    <col min="9479" max="9479" width="16.7109375" style="29" bestFit="1" customWidth="1"/>
    <col min="9480" max="9480" width="6.85546875" style="29" bestFit="1" customWidth="1"/>
    <col min="9481" max="9481" width="8.7109375" style="29" bestFit="1" customWidth="1"/>
    <col min="9482" max="9482" width="5.85546875" style="29" bestFit="1" customWidth="1"/>
    <col min="9483" max="9483" width="8.5703125" style="29" bestFit="1" customWidth="1"/>
    <col min="9484" max="9484" width="46.28515625" style="29" bestFit="1" customWidth="1"/>
    <col min="9485" max="9485" width="13.28515625" style="29" bestFit="1" customWidth="1"/>
    <col min="9486" max="9486" width="13.140625" style="29" bestFit="1" customWidth="1"/>
    <col min="9487" max="9488" width="12.5703125" style="29" bestFit="1" customWidth="1"/>
    <col min="9489" max="9728" width="9.140625" style="29"/>
    <col min="9729" max="9729" width="25.7109375" style="29" bestFit="1" customWidth="1"/>
    <col min="9730" max="9730" width="19.85546875" style="29" bestFit="1" customWidth="1"/>
    <col min="9731" max="9731" width="13.140625" style="29" bestFit="1" customWidth="1"/>
    <col min="9732" max="9732" width="9.140625" style="29"/>
    <col min="9733" max="9733" width="9.7109375" style="29" bestFit="1" customWidth="1"/>
    <col min="9734" max="9734" width="26" style="29" bestFit="1" customWidth="1"/>
    <col min="9735" max="9735" width="16.7109375" style="29" bestFit="1" customWidth="1"/>
    <col min="9736" max="9736" width="6.85546875" style="29" bestFit="1" customWidth="1"/>
    <col min="9737" max="9737" width="8.7109375" style="29" bestFit="1" customWidth="1"/>
    <col min="9738" max="9738" width="5.85546875" style="29" bestFit="1" customWidth="1"/>
    <col min="9739" max="9739" width="8.5703125" style="29" bestFit="1" customWidth="1"/>
    <col min="9740" max="9740" width="46.28515625" style="29" bestFit="1" customWidth="1"/>
    <col min="9741" max="9741" width="13.28515625" style="29" bestFit="1" customWidth="1"/>
    <col min="9742" max="9742" width="13.140625" style="29" bestFit="1" customWidth="1"/>
    <col min="9743" max="9744" width="12.5703125" style="29" bestFit="1" customWidth="1"/>
    <col min="9745" max="9984" width="9.140625" style="29"/>
    <col min="9985" max="9985" width="25.7109375" style="29" bestFit="1" customWidth="1"/>
    <col min="9986" max="9986" width="19.85546875" style="29" bestFit="1" customWidth="1"/>
    <col min="9987" max="9987" width="13.140625" style="29" bestFit="1" customWidth="1"/>
    <col min="9988" max="9988" width="9.140625" style="29"/>
    <col min="9989" max="9989" width="9.7109375" style="29" bestFit="1" customWidth="1"/>
    <col min="9990" max="9990" width="26" style="29" bestFit="1" customWidth="1"/>
    <col min="9991" max="9991" width="16.7109375" style="29" bestFit="1" customWidth="1"/>
    <col min="9992" max="9992" width="6.85546875" style="29" bestFit="1" customWidth="1"/>
    <col min="9993" max="9993" width="8.7109375" style="29" bestFit="1" customWidth="1"/>
    <col min="9994" max="9994" width="5.85546875" style="29" bestFit="1" customWidth="1"/>
    <col min="9995" max="9995" width="8.5703125" style="29" bestFit="1" customWidth="1"/>
    <col min="9996" max="9996" width="46.28515625" style="29" bestFit="1" customWidth="1"/>
    <col min="9997" max="9997" width="13.28515625" style="29" bestFit="1" customWidth="1"/>
    <col min="9998" max="9998" width="13.140625" style="29" bestFit="1" customWidth="1"/>
    <col min="9999" max="10000" width="12.5703125" style="29" bestFit="1" customWidth="1"/>
    <col min="10001" max="10240" width="9.140625" style="29"/>
    <col min="10241" max="10241" width="25.7109375" style="29" bestFit="1" customWidth="1"/>
    <col min="10242" max="10242" width="19.85546875" style="29" bestFit="1" customWidth="1"/>
    <col min="10243" max="10243" width="13.140625" style="29" bestFit="1" customWidth="1"/>
    <col min="10244" max="10244" width="9.140625" style="29"/>
    <col min="10245" max="10245" width="9.7109375" style="29" bestFit="1" customWidth="1"/>
    <col min="10246" max="10246" width="26" style="29" bestFit="1" customWidth="1"/>
    <col min="10247" max="10247" width="16.7109375" style="29" bestFit="1" customWidth="1"/>
    <col min="10248" max="10248" width="6.85546875" style="29" bestFit="1" customWidth="1"/>
    <col min="10249" max="10249" width="8.7109375" style="29" bestFit="1" customWidth="1"/>
    <col min="10250" max="10250" width="5.85546875" style="29" bestFit="1" customWidth="1"/>
    <col min="10251" max="10251" width="8.5703125" style="29" bestFit="1" customWidth="1"/>
    <col min="10252" max="10252" width="46.28515625" style="29" bestFit="1" customWidth="1"/>
    <col min="10253" max="10253" width="13.28515625" style="29" bestFit="1" customWidth="1"/>
    <col min="10254" max="10254" width="13.140625" style="29" bestFit="1" customWidth="1"/>
    <col min="10255" max="10256" width="12.5703125" style="29" bestFit="1" customWidth="1"/>
    <col min="10257" max="10496" width="9.140625" style="29"/>
    <col min="10497" max="10497" width="25.7109375" style="29" bestFit="1" customWidth="1"/>
    <col min="10498" max="10498" width="19.85546875" style="29" bestFit="1" customWidth="1"/>
    <col min="10499" max="10499" width="13.140625" style="29" bestFit="1" customWidth="1"/>
    <col min="10500" max="10500" width="9.140625" style="29"/>
    <col min="10501" max="10501" width="9.7109375" style="29" bestFit="1" customWidth="1"/>
    <col min="10502" max="10502" width="26" style="29" bestFit="1" customWidth="1"/>
    <col min="10503" max="10503" width="16.7109375" style="29" bestFit="1" customWidth="1"/>
    <col min="10504" max="10504" width="6.85546875" style="29" bestFit="1" customWidth="1"/>
    <col min="10505" max="10505" width="8.7109375" style="29" bestFit="1" customWidth="1"/>
    <col min="10506" max="10506" width="5.85546875" style="29" bestFit="1" customWidth="1"/>
    <col min="10507" max="10507" width="8.5703125" style="29" bestFit="1" customWidth="1"/>
    <col min="10508" max="10508" width="46.28515625" style="29" bestFit="1" customWidth="1"/>
    <col min="10509" max="10509" width="13.28515625" style="29" bestFit="1" customWidth="1"/>
    <col min="10510" max="10510" width="13.140625" style="29" bestFit="1" customWidth="1"/>
    <col min="10511" max="10512" width="12.5703125" style="29" bestFit="1" customWidth="1"/>
    <col min="10513" max="10752" width="9.140625" style="29"/>
    <col min="10753" max="10753" width="25.7109375" style="29" bestFit="1" customWidth="1"/>
    <col min="10754" max="10754" width="19.85546875" style="29" bestFit="1" customWidth="1"/>
    <col min="10755" max="10755" width="13.140625" style="29" bestFit="1" customWidth="1"/>
    <col min="10756" max="10756" width="9.140625" style="29"/>
    <col min="10757" max="10757" width="9.7109375" style="29" bestFit="1" customWidth="1"/>
    <col min="10758" max="10758" width="26" style="29" bestFit="1" customWidth="1"/>
    <col min="10759" max="10759" width="16.7109375" style="29" bestFit="1" customWidth="1"/>
    <col min="10760" max="10760" width="6.85546875" style="29" bestFit="1" customWidth="1"/>
    <col min="10761" max="10761" width="8.7109375" style="29" bestFit="1" customWidth="1"/>
    <col min="10762" max="10762" width="5.85546875" style="29" bestFit="1" customWidth="1"/>
    <col min="10763" max="10763" width="8.5703125" style="29" bestFit="1" customWidth="1"/>
    <col min="10764" max="10764" width="46.28515625" style="29" bestFit="1" customWidth="1"/>
    <col min="10765" max="10765" width="13.28515625" style="29" bestFit="1" customWidth="1"/>
    <col min="10766" max="10766" width="13.140625" style="29" bestFit="1" customWidth="1"/>
    <col min="10767" max="10768" width="12.5703125" style="29" bestFit="1" customWidth="1"/>
    <col min="10769" max="11008" width="9.140625" style="29"/>
    <col min="11009" max="11009" width="25.7109375" style="29" bestFit="1" customWidth="1"/>
    <col min="11010" max="11010" width="19.85546875" style="29" bestFit="1" customWidth="1"/>
    <col min="11011" max="11011" width="13.140625" style="29" bestFit="1" customWidth="1"/>
    <col min="11012" max="11012" width="9.140625" style="29"/>
    <col min="11013" max="11013" width="9.7109375" style="29" bestFit="1" customWidth="1"/>
    <col min="11014" max="11014" width="26" style="29" bestFit="1" customWidth="1"/>
    <col min="11015" max="11015" width="16.7109375" style="29" bestFit="1" customWidth="1"/>
    <col min="11016" max="11016" width="6.85546875" style="29" bestFit="1" customWidth="1"/>
    <col min="11017" max="11017" width="8.7109375" style="29" bestFit="1" customWidth="1"/>
    <col min="11018" max="11018" width="5.85546875" style="29" bestFit="1" customWidth="1"/>
    <col min="11019" max="11019" width="8.5703125" style="29" bestFit="1" customWidth="1"/>
    <col min="11020" max="11020" width="46.28515625" style="29" bestFit="1" customWidth="1"/>
    <col min="11021" max="11021" width="13.28515625" style="29" bestFit="1" customWidth="1"/>
    <col min="11022" max="11022" width="13.140625" style="29" bestFit="1" customWidth="1"/>
    <col min="11023" max="11024" width="12.5703125" style="29" bestFit="1" customWidth="1"/>
    <col min="11025" max="11264" width="9.140625" style="29"/>
    <col min="11265" max="11265" width="25.7109375" style="29" bestFit="1" customWidth="1"/>
    <col min="11266" max="11266" width="19.85546875" style="29" bestFit="1" customWidth="1"/>
    <col min="11267" max="11267" width="13.140625" style="29" bestFit="1" customWidth="1"/>
    <col min="11268" max="11268" width="9.140625" style="29"/>
    <col min="11269" max="11269" width="9.7109375" style="29" bestFit="1" customWidth="1"/>
    <col min="11270" max="11270" width="26" style="29" bestFit="1" customWidth="1"/>
    <col min="11271" max="11271" width="16.7109375" style="29" bestFit="1" customWidth="1"/>
    <col min="11272" max="11272" width="6.85546875" style="29" bestFit="1" customWidth="1"/>
    <col min="11273" max="11273" width="8.7109375" style="29" bestFit="1" customWidth="1"/>
    <col min="11274" max="11274" width="5.85546875" style="29" bestFit="1" customWidth="1"/>
    <col min="11275" max="11275" width="8.5703125" style="29" bestFit="1" customWidth="1"/>
    <col min="11276" max="11276" width="46.28515625" style="29" bestFit="1" customWidth="1"/>
    <col min="11277" max="11277" width="13.28515625" style="29" bestFit="1" customWidth="1"/>
    <col min="11278" max="11278" width="13.140625" style="29" bestFit="1" customWidth="1"/>
    <col min="11279" max="11280" width="12.5703125" style="29" bestFit="1" customWidth="1"/>
    <col min="11281" max="11520" width="9.140625" style="29"/>
    <col min="11521" max="11521" width="25.7109375" style="29" bestFit="1" customWidth="1"/>
    <col min="11522" max="11522" width="19.85546875" style="29" bestFit="1" customWidth="1"/>
    <col min="11523" max="11523" width="13.140625" style="29" bestFit="1" customWidth="1"/>
    <col min="11524" max="11524" width="9.140625" style="29"/>
    <col min="11525" max="11525" width="9.7109375" style="29" bestFit="1" customWidth="1"/>
    <col min="11526" max="11526" width="26" style="29" bestFit="1" customWidth="1"/>
    <col min="11527" max="11527" width="16.7109375" style="29" bestFit="1" customWidth="1"/>
    <col min="11528" max="11528" width="6.85546875" style="29" bestFit="1" customWidth="1"/>
    <col min="11529" max="11529" width="8.7109375" style="29" bestFit="1" customWidth="1"/>
    <col min="11530" max="11530" width="5.85546875" style="29" bestFit="1" customWidth="1"/>
    <col min="11531" max="11531" width="8.5703125" style="29" bestFit="1" customWidth="1"/>
    <col min="11532" max="11532" width="46.28515625" style="29" bestFit="1" customWidth="1"/>
    <col min="11533" max="11533" width="13.28515625" style="29" bestFit="1" customWidth="1"/>
    <col min="11534" max="11534" width="13.140625" style="29" bestFit="1" customWidth="1"/>
    <col min="11535" max="11536" width="12.5703125" style="29" bestFit="1" customWidth="1"/>
    <col min="11537" max="11776" width="9.140625" style="29"/>
    <col min="11777" max="11777" width="25.7109375" style="29" bestFit="1" customWidth="1"/>
    <col min="11778" max="11778" width="19.85546875" style="29" bestFit="1" customWidth="1"/>
    <col min="11779" max="11779" width="13.140625" style="29" bestFit="1" customWidth="1"/>
    <col min="11780" max="11780" width="9.140625" style="29"/>
    <col min="11781" max="11781" width="9.7109375" style="29" bestFit="1" customWidth="1"/>
    <col min="11782" max="11782" width="26" style="29" bestFit="1" customWidth="1"/>
    <col min="11783" max="11783" width="16.7109375" style="29" bestFit="1" customWidth="1"/>
    <col min="11784" max="11784" width="6.85546875" style="29" bestFit="1" customWidth="1"/>
    <col min="11785" max="11785" width="8.7109375" style="29" bestFit="1" customWidth="1"/>
    <col min="11786" max="11786" width="5.85546875" style="29" bestFit="1" customWidth="1"/>
    <col min="11787" max="11787" width="8.5703125" style="29" bestFit="1" customWidth="1"/>
    <col min="11788" max="11788" width="46.28515625" style="29" bestFit="1" customWidth="1"/>
    <col min="11789" max="11789" width="13.28515625" style="29" bestFit="1" customWidth="1"/>
    <col min="11790" max="11790" width="13.140625" style="29" bestFit="1" customWidth="1"/>
    <col min="11791" max="11792" width="12.5703125" style="29" bestFit="1" customWidth="1"/>
    <col min="11793" max="12032" width="9.140625" style="29"/>
    <col min="12033" max="12033" width="25.7109375" style="29" bestFit="1" customWidth="1"/>
    <col min="12034" max="12034" width="19.85546875" style="29" bestFit="1" customWidth="1"/>
    <col min="12035" max="12035" width="13.140625" style="29" bestFit="1" customWidth="1"/>
    <col min="12036" max="12036" width="9.140625" style="29"/>
    <col min="12037" max="12037" width="9.7109375" style="29" bestFit="1" customWidth="1"/>
    <col min="12038" max="12038" width="26" style="29" bestFit="1" customWidth="1"/>
    <col min="12039" max="12039" width="16.7109375" style="29" bestFit="1" customWidth="1"/>
    <col min="12040" max="12040" width="6.85546875" style="29" bestFit="1" customWidth="1"/>
    <col min="12041" max="12041" width="8.7109375" style="29" bestFit="1" customWidth="1"/>
    <col min="12042" max="12042" width="5.85546875" style="29" bestFit="1" customWidth="1"/>
    <col min="12043" max="12043" width="8.5703125" style="29" bestFit="1" customWidth="1"/>
    <col min="12044" max="12044" width="46.28515625" style="29" bestFit="1" customWidth="1"/>
    <col min="12045" max="12045" width="13.28515625" style="29" bestFit="1" customWidth="1"/>
    <col min="12046" max="12046" width="13.140625" style="29" bestFit="1" customWidth="1"/>
    <col min="12047" max="12048" width="12.5703125" style="29" bestFit="1" customWidth="1"/>
    <col min="12049" max="12288" width="9.140625" style="29"/>
    <col min="12289" max="12289" width="25.7109375" style="29" bestFit="1" customWidth="1"/>
    <col min="12290" max="12290" width="19.85546875" style="29" bestFit="1" customWidth="1"/>
    <col min="12291" max="12291" width="13.140625" style="29" bestFit="1" customWidth="1"/>
    <col min="12292" max="12292" width="9.140625" style="29"/>
    <col min="12293" max="12293" width="9.7109375" style="29" bestFit="1" customWidth="1"/>
    <col min="12294" max="12294" width="26" style="29" bestFit="1" customWidth="1"/>
    <col min="12295" max="12295" width="16.7109375" style="29" bestFit="1" customWidth="1"/>
    <col min="12296" max="12296" width="6.85546875" style="29" bestFit="1" customWidth="1"/>
    <col min="12297" max="12297" width="8.7109375" style="29" bestFit="1" customWidth="1"/>
    <col min="12298" max="12298" width="5.85546875" style="29" bestFit="1" customWidth="1"/>
    <col min="12299" max="12299" width="8.5703125" style="29" bestFit="1" customWidth="1"/>
    <col min="12300" max="12300" width="46.28515625" style="29" bestFit="1" customWidth="1"/>
    <col min="12301" max="12301" width="13.28515625" style="29" bestFit="1" customWidth="1"/>
    <col min="12302" max="12302" width="13.140625" style="29" bestFit="1" customWidth="1"/>
    <col min="12303" max="12304" width="12.5703125" style="29" bestFit="1" customWidth="1"/>
    <col min="12305" max="12544" width="9.140625" style="29"/>
    <col min="12545" max="12545" width="25.7109375" style="29" bestFit="1" customWidth="1"/>
    <col min="12546" max="12546" width="19.85546875" style="29" bestFit="1" customWidth="1"/>
    <col min="12547" max="12547" width="13.140625" style="29" bestFit="1" customWidth="1"/>
    <col min="12548" max="12548" width="9.140625" style="29"/>
    <col min="12549" max="12549" width="9.7109375" style="29" bestFit="1" customWidth="1"/>
    <col min="12550" max="12550" width="26" style="29" bestFit="1" customWidth="1"/>
    <col min="12551" max="12551" width="16.7109375" style="29" bestFit="1" customWidth="1"/>
    <col min="12552" max="12552" width="6.85546875" style="29" bestFit="1" customWidth="1"/>
    <col min="12553" max="12553" width="8.7109375" style="29" bestFit="1" customWidth="1"/>
    <col min="12554" max="12554" width="5.85546875" style="29" bestFit="1" customWidth="1"/>
    <col min="12555" max="12555" width="8.5703125" style="29" bestFit="1" customWidth="1"/>
    <col min="12556" max="12556" width="46.28515625" style="29" bestFit="1" customWidth="1"/>
    <col min="12557" max="12557" width="13.28515625" style="29" bestFit="1" customWidth="1"/>
    <col min="12558" max="12558" width="13.140625" style="29" bestFit="1" customWidth="1"/>
    <col min="12559" max="12560" width="12.5703125" style="29" bestFit="1" customWidth="1"/>
    <col min="12561" max="12800" width="9.140625" style="29"/>
    <col min="12801" max="12801" width="25.7109375" style="29" bestFit="1" customWidth="1"/>
    <col min="12802" max="12802" width="19.85546875" style="29" bestFit="1" customWidth="1"/>
    <col min="12803" max="12803" width="13.140625" style="29" bestFit="1" customWidth="1"/>
    <col min="12804" max="12804" width="9.140625" style="29"/>
    <col min="12805" max="12805" width="9.7109375" style="29" bestFit="1" customWidth="1"/>
    <col min="12806" max="12806" width="26" style="29" bestFit="1" customWidth="1"/>
    <col min="12807" max="12807" width="16.7109375" style="29" bestFit="1" customWidth="1"/>
    <col min="12808" max="12808" width="6.85546875" style="29" bestFit="1" customWidth="1"/>
    <col min="12809" max="12809" width="8.7109375" style="29" bestFit="1" customWidth="1"/>
    <col min="12810" max="12810" width="5.85546875" style="29" bestFit="1" customWidth="1"/>
    <col min="12811" max="12811" width="8.5703125" style="29" bestFit="1" customWidth="1"/>
    <col min="12812" max="12812" width="46.28515625" style="29" bestFit="1" customWidth="1"/>
    <col min="12813" max="12813" width="13.28515625" style="29" bestFit="1" customWidth="1"/>
    <col min="12814" max="12814" width="13.140625" style="29" bestFit="1" customWidth="1"/>
    <col min="12815" max="12816" width="12.5703125" style="29" bestFit="1" customWidth="1"/>
    <col min="12817" max="13056" width="9.140625" style="29"/>
    <col min="13057" max="13057" width="25.7109375" style="29" bestFit="1" customWidth="1"/>
    <col min="13058" max="13058" width="19.85546875" style="29" bestFit="1" customWidth="1"/>
    <col min="13059" max="13059" width="13.140625" style="29" bestFit="1" customWidth="1"/>
    <col min="13060" max="13060" width="9.140625" style="29"/>
    <col min="13061" max="13061" width="9.7109375" style="29" bestFit="1" customWidth="1"/>
    <col min="13062" max="13062" width="26" style="29" bestFit="1" customWidth="1"/>
    <col min="13063" max="13063" width="16.7109375" style="29" bestFit="1" customWidth="1"/>
    <col min="13064" max="13064" width="6.85546875" style="29" bestFit="1" customWidth="1"/>
    <col min="13065" max="13065" width="8.7109375" style="29" bestFit="1" customWidth="1"/>
    <col min="13066" max="13066" width="5.85546875" style="29" bestFit="1" customWidth="1"/>
    <col min="13067" max="13067" width="8.5703125" style="29" bestFit="1" customWidth="1"/>
    <col min="13068" max="13068" width="46.28515625" style="29" bestFit="1" customWidth="1"/>
    <col min="13069" max="13069" width="13.28515625" style="29" bestFit="1" customWidth="1"/>
    <col min="13070" max="13070" width="13.140625" style="29" bestFit="1" customWidth="1"/>
    <col min="13071" max="13072" width="12.5703125" style="29" bestFit="1" customWidth="1"/>
    <col min="13073" max="13312" width="9.140625" style="29"/>
    <col min="13313" max="13313" width="25.7109375" style="29" bestFit="1" customWidth="1"/>
    <col min="13314" max="13314" width="19.85546875" style="29" bestFit="1" customWidth="1"/>
    <col min="13315" max="13315" width="13.140625" style="29" bestFit="1" customWidth="1"/>
    <col min="13316" max="13316" width="9.140625" style="29"/>
    <col min="13317" max="13317" width="9.7109375" style="29" bestFit="1" customWidth="1"/>
    <col min="13318" max="13318" width="26" style="29" bestFit="1" customWidth="1"/>
    <col min="13319" max="13319" width="16.7109375" style="29" bestFit="1" customWidth="1"/>
    <col min="13320" max="13320" width="6.85546875" style="29" bestFit="1" customWidth="1"/>
    <col min="13321" max="13321" width="8.7109375" style="29" bestFit="1" customWidth="1"/>
    <col min="13322" max="13322" width="5.85546875" style="29" bestFit="1" customWidth="1"/>
    <col min="13323" max="13323" width="8.5703125" style="29" bestFit="1" customWidth="1"/>
    <col min="13324" max="13324" width="46.28515625" style="29" bestFit="1" customWidth="1"/>
    <col min="13325" max="13325" width="13.28515625" style="29" bestFit="1" customWidth="1"/>
    <col min="13326" max="13326" width="13.140625" style="29" bestFit="1" customWidth="1"/>
    <col min="13327" max="13328" width="12.5703125" style="29" bestFit="1" customWidth="1"/>
    <col min="13329" max="13568" width="9.140625" style="29"/>
    <col min="13569" max="13569" width="25.7109375" style="29" bestFit="1" customWidth="1"/>
    <col min="13570" max="13570" width="19.85546875" style="29" bestFit="1" customWidth="1"/>
    <col min="13571" max="13571" width="13.140625" style="29" bestFit="1" customWidth="1"/>
    <col min="13572" max="13572" width="9.140625" style="29"/>
    <col min="13573" max="13573" width="9.7109375" style="29" bestFit="1" customWidth="1"/>
    <col min="13574" max="13574" width="26" style="29" bestFit="1" customWidth="1"/>
    <col min="13575" max="13575" width="16.7109375" style="29" bestFit="1" customWidth="1"/>
    <col min="13576" max="13576" width="6.85546875" style="29" bestFit="1" customWidth="1"/>
    <col min="13577" max="13577" width="8.7109375" style="29" bestFit="1" customWidth="1"/>
    <col min="13578" max="13578" width="5.85546875" style="29" bestFit="1" customWidth="1"/>
    <col min="13579" max="13579" width="8.5703125" style="29" bestFit="1" customWidth="1"/>
    <col min="13580" max="13580" width="46.28515625" style="29" bestFit="1" customWidth="1"/>
    <col min="13581" max="13581" width="13.28515625" style="29" bestFit="1" customWidth="1"/>
    <col min="13582" max="13582" width="13.140625" style="29" bestFit="1" customWidth="1"/>
    <col min="13583" max="13584" width="12.5703125" style="29" bestFit="1" customWidth="1"/>
    <col min="13585" max="13824" width="9.140625" style="29"/>
    <col min="13825" max="13825" width="25.7109375" style="29" bestFit="1" customWidth="1"/>
    <col min="13826" max="13826" width="19.85546875" style="29" bestFit="1" customWidth="1"/>
    <col min="13827" max="13827" width="13.140625" style="29" bestFit="1" customWidth="1"/>
    <col min="13828" max="13828" width="9.140625" style="29"/>
    <col min="13829" max="13829" width="9.7109375" style="29" bestFit="1" customWidth="1"/>
    <col min="13830" max="13830" width="26" style="29" bestFit="1" customWidth="1"/>
    <col min="13831" max="13831" width="16.7109375" style="29" bestFit="1" customWidth="1"/>
    <col min="13832" max="13832" width="6.85546875" style="29" bestFit="1" customWidth="1"/>
    <col min="13833" max="13833" width="8.7109375" style="29" bestFit="1" customWidth="1"/>
    <col min="13834" max="13834" width="5.85546875" style="29" bestFit="1" customWidth="1"/>
    <col min="13835" max="13835" width="8.5703125" style="29" bestFit="1" customWidth="1"/>
    <col min="13836" max="13836" width="46.28515625" style="29" bestFit="1" customWidth="1"/>
    <col min="13837" max="13837" width="13.28515625" style="29" bestFit="1" customWidth="1"/>
    <col min="13838" max="13838" width="13.140625" style="29" bestFit="1" customWidth="1"/>
    <col min="13839" max="13840" width="12.5703125" style="29" bestFit="1" customWidth="1"/>
    <col min="13841" max="14080" width="9.140625" style="29"/>
    <col min="14081" max="14081" width="25.7109375" style="29" bestFit="1" customWidth="1"/>
    <col min="14082" max="14082" width="19.85546875" style="29" bestFit="1" customWidth="1"/>
    <col min="14083" max="14083" width="13.140625" style="29" bestFit="1" customWidth="1"/>
    <col min="14084" max="14084" width="9.140625" style="29"/>
    <col min="14085" max="14085" width="9.7109375" style="29" bestFit="1" customWidth="1"/>
    <col min="14086" max="14086" width="26" style="29" bestFit="1" customWidth="1"/>
    <col min="14087" max="14087" width="16.7109375" style="29" bestFit="1" customWidth="1"/>
    <col min="14088" max="14088" width="6.85546875" style="29" bestFit="1" customWidth="1"/>
    <col min="14089" max="14089" width="8.7109375" style="29" bestFit="1" customWidth="1"/>
    <col min="14090" max="14090" width="5.85546875" style="29" bestFit="1" customWidth="1"/>
    <col min="14091" max="14091" width="8.5703125" style="29" bestFit="1" customWidth="1"/>
    <col min="14092" max="14092" width="46.28515625" style="29" bestFit="1" customWidth="1"/>
    <col min="14093" max="14093" width="13.28515625" style="29" bestFit="1" customWidth="1"/>
    <col min="14094" max="14094" width="13.140625" style="29" bestFit="1" customWidth="1"/>
    <col min="14095" max="14096" width="12.5703125" style="29" bestFit="1" customWidth="1"/>
    <col min="14097" max="14336" width="9.140625" style="29"/>
    <col min="14337" max="14337" width="25.7109375" style="29" bestFit="1" customWidth="1"/>
    <col min="14338" max="14338" width="19.85546875" style="29" bestFit="1" customWidth="1"/>
    <col min="14339" max="14339" width="13.140625" style="29" bestFit="1" customWidth="1"/>
    <col min="14340" max="14340" width="9.140625" style="29"/>
    <col min="14341" max="14341" width="9.7109375" style="29" bestFit="1" customWidth="1"/>
    <col min="14342" max="14342" width="26" style="29" bestFit="1" customWidth="1"/>
    <col min="14343" max="14343" width="16.7109375" style="29" bestFit="1" customWidth="1"/>
    <col min="14344" max="14344" width="6.85546875" style="29" bestFit="1" customWidth="1"/>
    <col min="14345" max="14345" width="8.7109375" style="29" bestFit="1" customWidth="1"/>
    <col min="14346" max="14346" width="5.85546875" style="29" bestFit="1" customWidth="1"/>
    <col min="14347" max="14347" width="8.5703125" style="29" bestFit="1" customWidth="1"/>
    <col min="14348" max="14348" width="46.28515625" style="29" bestFit="1" customWidth="1"/>
    <col min="14349" max="14349" width="13.28515625" style="29" bestFit="1" customWidth="1"/>
    <col min="14350" max="14350" width="13.140625" style="29" bestFit="1" customWidth="1"/>
    <col min="14351" max="14352" width="12.5703125" style="29" bestFit="1" customWidth="1"/>
    <col min="14353" max="14592" width="9.140625" style="29"/>
    <col min="14593" max="14593" width="25.7109375" style="29" bestFit="1" customWidth="1"/>
    <col min="14594" max="14594" width="19.85546875" style="29" bestFit="1" customWidth="1"/>
    <col min="14595" max="14595" width="13.140625" style="29" bestFit="1" customWidth="1"/>
    <col min="14596" max="14596" width="9.140625" style="29"/>
    <col min="14597" max="14597" width="9.7109375" style="29" bestFit="1" customWidth="1"/>
    <col min="14598" max="14598" width="26" style="29" bestFit="1" customWidth="1"/>
    <col min="14599" max="14599" width="16.7109375" style="29" bestFit="1" customWidth="1"/>
    <col min="14600" max="14600" width="6.85546875" style="29" bestFit="1" customWidth="1"/>
    <col min="14601" max="14601" width="8.7109375" style="29" bestFit="1" customWidth="1"/>
    <col min="14602" max="14602" width="5.85546875" style="29" bestFit="1" customWidth="1"/>
    <col min="14603" max="14603" width="8.5703125" style="29" bestFit="1" customWidth="1"/>
    <col min="14604" max="14604" width="46.28515625" style="29" bestFit="1" customWidth="1"/>
    <col min="14605" max="14605" width="13.28515625" style="29" bestFit="1" customWidth="1"/>
    <col min="14606" max="14606" width="13.140625" style="29" bestFit="1" customWidth="1"/>
    <col min="14607" max="14608" width="12.5703125" style="29" bestFit="1" customWidth="1"/>
    <col min="14609" max="14848" width="9.140625" style="29"/>
    <col min="14849" max="14849" width="25.7109375" style="29" bestFit="1" customWidth="1"/>
    <col min="14850" max="14850" width="19.85546875" style="29" bestFit="1" customWidth="1"/>
    <col min="14851" max="14851" width="13.140625" style="29" bestFit="1" customWidth="1"/>
    <col min="14852" max="14852" width="9.140625" style="29"/>
    <col min="14853" max="14853" width="9.7109375" style="29" bestFit="1" customWidth="1"/>
    <col min="14854" max="14854" width="26" style="29" bestFit="1" customWidth="1"/>
    <col min="14855" max="14855" width="16.7109375" style="29" bestFit="1" customWidth="1"/>
    <col min="14856" max="14856" width="6.85546875" style="29" bestFit="1" customWidth="1"/>
    <col min="14857" max="14857" width="8.7109375" style="29" bestFit="1" customWidth="1"/>
    <col min="14858" max="14858" width="5.85546875" style="29" bestFit="1" customWidth="1"/>
    <col min="14859" max="14859" width="8.5703125" style="29" bestFit="1" customWidth="1"/>
    <col min="14860" max="14860" width="46.28515625" style="29" bestFit="1" customWidth="1"/>
    <col min="14861" max="14861" width="13.28515625" style="29" bestFit="1" customWidth="1"/>
    <col min="14862" max="14862" width="13.140625" style="29" bestFit="1" customWidth="1"/>
    <col min="14863" max="14864" width="12.5703125" style="29" bestFit="1" customWidth="1"/>
    <col min="14865" max="15104" width="9.140625" style="29"/>
    <col min="15105" max="15105" width="25.7109375" style="29" bestFit="1" customWidth="1"/>
    <col min="15106" max="15106" width="19.85546875" style="29" bestFit="1" customWidth="1"/>
    <col min="15107" max="15107" width="13.140625" style="29" bestFit="1" customWidth="1"/>
    <col min="15108" max="15108" width="9.140625" style="29"/>
    <col min="15109" max="15109" width="9.7109375" style="29" bestFit="1" customWidth="1"/>
    <col min="15110" max="15110" width="26" style="29" bestFit="1" customWidth="1"/>
    <col min="15111" max="15111" width="16.7109375" style="29" bestFit="1" customWidth="1"/>
    <col min="15112" max="15112" width="6.85546875" style="29" bestFit="1" customWidth="1"/>
    <col min="15113" max="15113" width="8.7109375" style="29" bestFit="1" customWidth="1"/>
    <col min="15114" max="15114" width="5.85546875" style="29" bestFit="1" customWidth="1"/>
    <col min="15115" max="15115" width="8.5703125" style="29" bestFit="1" customWidth="1"/>
    <col min="15116" max="15116" width="46.28515625" style="29" bestFit="1" customWidth="1"/>
    <col min="15117" max="15117" width="13.28515625" style="29" bestFit="1" customWidth="1"/>
    <col min="15118" max="15118" width="13.140625" style="29" bestFit="1" customWidth="1"/>
    <col min="15119" max="15120" width="12.5703125" style="29" bestFit="1" customWidth="1"/>
    <col min="15121" max="15360" width="9.140625" style="29"/>
    <col min="15361" max="15361" width="25.7109375" style="29" bestFit="1" customWidth="1"/>
    <col min="15362" max="15362" width="19.85546875" style="29" bestFit="1" customWidth="1"/>
    <col min="15363" max="15363" width="13.140625" style="29" bestFit="1" customWidth="1"/>
    <col min="15364" max="15364" width="9.140625" style="29"/>
    <col min="15365" max="15365" width="9.7109375" style="29" bestFit="1" customWidth="1"/>
    <col min="15366" max="15366" width="26" style="29" bestFit="1" customWidth="1"/>
    <col min="15367" max="15367" width="16.7109375" style="29" bestFit="1" customWidth="1"/>
    <col min="15368" max="15368" width="6.85546875" style="29" bestFit="1" customWidth="1"/>
    <col min="15369" max="15369" width="8.7109375" style="29" bestFit="1" customWidth="1"/>
    <col min="15370" max="15370" width="5.85546875" style="29" bestFit="1" customWidth="1"/>
    <col min="15371" max="15371" width="8.5703125" style="29" bestFit="1" customWidth="1"/>
    <col min="15372" max="15372" width="46.28515625" style="29" bestFit="1" customWidth="1"/>
    <col min="15373" max="15373" width="13.28515625" style="29" bestFit="1" customWidth="1"/>
    <col min="15374" max="15374" width="13.140625" style="29" bestFit="1" customWidth="1"/>
    <col min="15375" max="15376" width="12.5703125" style="29" bestFit="1" customWidth="1"/>
    <col min="15377" max="15616" width="9.140625" style="29"/>
    <col min="15617" max="15617" width="25.7109375" style="29" bestFit="1" customWidth="1"/>
    <col min="15618" max="15618" width="19.85546875" style="29" bestFit="1" customWidth="1"/>
    <col min="15619" max="15619" width="13.140625" style="29" bestFit="1" customWidth="1"/>
    <col min="15620" max="15620" width="9.140625" style="29"/>
    <col min="15621" max="15621" width="9.7109375" style="29" bestFit="1" customWidth="1"/>
    <col min="15622" max="15622" width="26" style="29" bestFit="1" customWidth="1"/>
    <col min="15623" max="15623" width="16.7109375" style="29" bestFit="1" customWidth="1"/>
    <col min="15624" max="15624" width="6.85546875" style="29" bestFit="1" customWidth="1"/>
    <col min="15625" max="15625" width="8.7109375" style="29" bestFit="1" customWidth="1"/>
    <col min="15626" max="15626" width="5.85546875" style="29" bestFit="1" customWidth="1"/>
    <col min="15627" max="15627" width="8.5703125" style="29" bestFit="1" customWidth="1"/>
    <col min="15628" max="15628" width="46.28515625" style="29" bestFit="1" customWidth="1"/>
    <col min="15629" max="15629" width="13.28515625" style="29" bestFit="1" customWidth="1"/>
    <col min="15630" max="15630" width="13.140625" style="29" bestFit="1" customWidth="1"/>
    <col min="15631" max="15632" width="12.5703125" style="29" bestFit="1" customWidth="1"/>
    <col min="15633" max="15872" width="9.140625" style="29"/>
    <col min="15873" max="15873" width="25.7109375" style="29" bestFit="1" customWidth="1"/>
    <col min="15874" max="15874" width="19.85546875" style="29" bestFit="1" customWidth="1"/>
    <col min="15875" max="15875" width="13.140625" style="29" bestFit="1" customWidth="1"/>
    <col min="15876" max="15876" width="9.140625" style="29"/>
    <col min="15877" max="15877" width="9.7109375" style="29" bestFit="1" customWidth="1"/>
    <col min="15878" max="15878" width="26" style="29" bestFit="1" customWidth="1"/>
    <col min="15879" max="15879" width="16.7109375" style="29" bestFit="1" customWidth="1"/>
    <col min="15880" max="15880" width="6.85546875" style="29" bestFit="1" customWidth="1"/>
    <col min="15881" max="15881" width="8.7109375" style="29" bestFit="1" customWidth="1"/>
    <col min="15882" max="15882" width="5.85546875" style="29" bestFit="1" customWidth="1"/>
    <col min="15883" max="15883" width="8.5703125" style="29" bestFit="1" customWidth="1"/>
    <col min="15884" max="15884" width="46.28515625" style="29" bestFit="1" customWidth="1"/>
    <col min="15885" max="15885" width="13.28515625" style="29" bestFit="1" customWidth="1"/>
    <col min="15886" max="15886" width="13.140625" style="29" bestFit="1" customWidth="1"/>
    <col min="15887" max="15888" width="12.5703125" style="29" bestFit="1" customWidth="1"/>
    <col min="15889" max="16128" width="9.140625" style="29"/>
    <col min="16129" max="16129" width="25.7109375" style="29" bestFit="1" customWidth="1"/>
    <col min="16130" max="16130" width="19.85546875" style="29" bestFit="1" customWidth="1"/>
    <col min="16131" max="16131" width="13.140625" style="29" bestFit="1" customWidth="1"/>
    <col min="16132" max="16132" width="9.140625" style="29"/>
    <col min="16133" max="16133" width="9.7109375" style="29" bestFit="1" customWidth="1"/>
    <col min="16134" max="16134" width="26" style="29" bestFit="1" customWidth="1"/>
    <col min="16135" max="16135" width="16.7109375" style="29" bestFit="1" customWidth="1"/>
    <col min="16136" max="16136" width="6.85546875" style="29" bestFit="1" customWidth="1"/>
    <col min="16137" max="16137" width="8.7109375" style="29" bestFit="1" customWidth="1"/>
    <col min="16138" max="16138" width="5.85546875" style="29" bestFit="1" customWidth="1"/>
    <col min="16139" max="16139" width="8.5703125" style="29" bestFit="1" customWidth="1"/>
    <col min="16140" max="16140" width="46.28515625" style="29" bestFit="1" customWidth="1"/>
    <col min="16141" max="16141" width="13.28515625" style="29" bestFit="1" customWidth="1"/>
    <col min="16142" max="16142" width="13.140625" style="29" bestFit="1" customWidth="1"/>
    <col min="16143" max="16144" width="12.5703125" style="29" bestFit="1" customWidth="1"/>
    <col min="16145" max="16384" width="9.140625" style="29"/>
  </cols>
  <sheetData>
    <row r="1" spans="1:18" ht="15.75" customHeight="1" x14ac:dyDescent="0.25">
      <c r="A1" s="405"/>
      <c r="B1" s="405"/>
      <c r="C1" s="595" t="s">
        <v>214</v>
      </c>
      <c r="D1" s="596" t="s">
        <v>215</v>
      </c>
      <c r="E1" s="595" t="s">
        <v>216</v>
      </c>
      <c r="F1" s="595" t="s">
        <v>217</v>
      </c>
      <c r="G1" s="595" t="s">
        <v>219</v>
      </c>
      <c r="H1" s="406"/>
      <c r="I1" s="406"/>
      <c r="J1" s="594" t="s">
        <v>1</v>
      </c>
      <c r="K1" s="594"/>
      <c r="L1" s="594"/>
      <c r="M1" s="594"/>
      <c r="N1" s="595" t="s">
        <v>3</v>
      </c>
      <c r="O1" s="595"/>
      <c r="P1" s="595"/>
      <c r="Q1" s="595"/>
      <c r="R1" s="407"/>
    </row>
    <row r="2" spans="1:18" ht="47.25" x14ac:dyDescent="0.25">
      <c r="A2" s="409" t="s">
        <v>212</v>
      </c>
      <c r="B2" s="410" t="s">
        <v>213</v>
      </c>
      <c r="C2" s="595"/>
      <c r="D2" s="596"/>
      <c r="E2" s="595"/>
      <c r="F2" s="595"/>
      <c r="G2" s="595"/>
      <c r="H2" s="406" t="s">
        <v>218</v>
      </c>
      <c r="I2" s="406" t="s">
        <v>433</v>
      </c>
      <c r="J2" s="411" t="s">
        <v>4</v>
      </c>
      <c r="K2" s="411" t="s">
        <v>5</v>
      </c>
      <c r="L2" s="411" t="s">
        <v>6</v>
      </c>
      <c r="M2" s="412" t="s">
        <v>7</v>
      </c>
      <c r="N2" s="550" t="s">
        <v>8</v>
      </c>
      <c r="O2" s="550" t="s">
        <v>9</v>
      </c>
      <c r="P2" s="550" t="s">
        <v>10</v>
      </c>
      <c r="Q2" s="550" t="s">
        <v>11</v>
      </c>
      <c r="R2" s="407"/>
    </row>
    <row r="3" spans="1:18" ht="15.75" x14ac:dyDescent="0.25">
      <c r="A3" s="405"/>
      <c r="B3" s="405"/>
      <c r="C3" s="412"/>
      <c r="D3" s="540"/>
      <c r="E3" s="412"/>
      <c r="F3" s="412"/>
      <c r="G3" s="412"/>
      <c r="H3" s="406"/>
      <c r="I3" s="413"/>
      <c r="J3" s="411"/>
      <c r="K3" s="411"/>
      <c r="L3" s="411"/>
      <c r="M3" s="412"/>
      <c r="N3" s="550"/>
      <c r="O3" s="550"/>
      <c r="P3" s="550"/>
      <c r="Q3" s="550"/>
      <c r="R3" s="407"/>
    </row>
    <row r="4" spans="1:18" x14ac:dyDescent="0.25">
      <c r="A4" s="405">
        <v>1</v>
      </c>
      <c r="B4" s="405" t="s">
        <v>1164</v>
      </c>
      <c r="C4" s="414" t="s">
        <v>85</v>
      </c>
      <c r="D4" s="541">
        <v>600</v>
      </c>
      <c r="E4" s="405" t="s">
        <v>226</v>
      </c>
      <c r="F4" s="405">
        <v>496</v>
      </c>
      <c r="G4" s="415" t="s">
        <v>2519</v>
      </c>
      <c r="H4" s="416">
        <v>297950</v>
      </c>
      <c r="I4" s="417" t="s">
        <v>2658</v>
      </c>
      <c r="J4" s="415">
        <v>0</v>
      </c>
      <c r="K4" s="415">
        <v>100</v>
      </c>
      <c r="L4" s="415">
        <v>0</v>
      </c>
      <c r="M4" s="415">
        <v>0</v>
      </c>
      <c r="N4" s="541">
        <f>F4/4</f>
        <v>124</v>
      </c>
      <c r="O4" s="541">
        <v>124</v>
      </c>
      <c r="P4" s="541">
        <v>124</v>
      </c>
      <c r="Q4" s="541">
        <v>124</v>
      </c>
      <c r="R4" s="407"/>
    </row>
    <row r="5" spans="1:18" x14ac:dyDescent="0.25">
      <c r="A5" s="405">
        <v>2</v>
      </c>
      <c r="B5" s="405" t="s">
        <v>942</v>
      </c>
      <c r="C5" s="414" t="s">
        <v>87</v>
      </c>
      <c r="D5" s="541">
        <v>300</v>
      </c>
      <c r="E5" s="405" t="s">
        <v>231</v>
      </c>
      <c r="F5" s="405">
        <v>660</v>
      </c>
      <c r="G5" s="415" t="s">
        <v>2519</v>
      </c>
      <c r="H5" s="416">
        <v>198000</v>
      </c>
      <c r="I5" s="417" t="s">
        <v>2658</v>
      </c>
      <c r="J5" s="415">
        <v>0</v>
      </c>
      <c r="K5" s="415">
        <v>100</v>
      </c>
      <c r="L5" s="415">
        <v>0</v>
      </c>
      <c r="M5" s="415">
        <v>0</v>
      </c>
      <c r="N5" s="541">
        <v>660</v>
      </c>
      <c r="O5" s="541">
        <v>0</v>
      </c>
      <c r="P5" s="541">
        <v>0</v>
      </c>
      <c r="Q5" s="541">
        <v>0</v>
      </c>
      <c r="R5" s="407"/>
    </row>
    <row r="6" spans="1:18" x14ac:dyDescent="0.25">
      <c r="A6" s="405">
        <v>3</v>
      </c>
      <c r="B6" s="418" t="s">
        <v>1165</v>
      </c>
      <c r="C6" s="414" t="s">
        <v>89</v>
      </c>
      <c r="D6" s="541">
        <v>90</v>
      </c>
      <c r="E6" s="405" t="s">
        <v>231</v>
      </c>
      <c r="F6" s="405">
        <v>300</v>
      </c>
      <c r="G6" s="415" t="s">
        <v>2519</v>
      </c>
      <c r="H6" s="416">
        <v>27000</v>
      </c>
      <c r="I6" s="417" t="s">
        <v>2658</v>
      </c>
      <c r="J6" s="415">
        <v>0</v>
      </c>
      <c r="K6" s="415">
        <v>100</v>
      </c>
      <c r="L6" s="415">
        <v>0</v>
      </c>
      <c r="M6" s="415">
        <v>0</v>
      </c>
      <c r="N6" s="541">
        <v>300</v>
      </c>
      <c r="O6" s="541">
        <v>0</v>
      </c>
      <c r="P6" s="541">
        <v>0</v>
      </c>
      <c r="Q6" s="541">
        <v>0</v>
      </c>
      <c r="R6" s="407"/>
    </row>
    <row r="7" spans="1:18" x14ac:dyDescent="0.25">
      <c r="A7" s="405">
        <v>4</v>
      </c>
      <c r="B7" s="405" t="s">
        <v>122</v>
      </c>
      <c r="C7" s="414" t="s">
        <v>232</v>
      </c>
      <c r="D7" s="541">
        <v>70</v>
      </c>
      <c r="E7" s="405" t="s">
        <v>233</v>
      </c>
      <c r="F7" s="405">
        <v>20</v>
      </c>
      <c r="G7" s="415" t="s">
        <v>2519</v>
      </c>
      <c r="H7" s="416">
        <v>1400</v>
      </c>
      <c r="I7" s="417" t="s">
        <v>2658</v>
      </c>
      <c r="J7" s="415">
        <v>0</v>
      </c>
      <c r="K7" s="415">
        <v>100</v>
      </c>
      <c r="L7" s="415">
        <v>0</v>
      </c>
      <c r="M7" s="415">
        <v>0</v>
      </c>
      <c r="N7" s="541">
        <v>20</v>
      </c>
      <c r="O7" s="541">
        <v>0</v>
      </c>
      <c r="P7" s="541">
        <v>0</v>
      </c>
      <c r="Q7" s="541">
        <v>0</v>
      </c>
      <c r="R7" s="407"/>
    </row>
    <row r="8" spans="1:18" x14ac:dyDescent="0.25">
      <c r="A8" s="405">
        <v>5</v>
      </c>
      <c r="B8" s="405" t="s">
        <v>90</v>
      </c>
      <c r="C8" s="414" t="s">
        <v>91</v>
      </c>
      <c r="D8" s="541">
        <v>150</v>
      </c>
      <c r="E8" s="405" t="s">
        <v>231</v>
      </c>
      <c r="F8" s="405">
        <v>40</v>
      </c>
      <c r="G8" s="415" t="s">
        <v>2519</v>
      </c>
      <c r="H8" s="416">
        <v>6000</v>
      </c>
      <c r="I8" s="417" t="s">
        <v>2658</v>
      </c>
      <c r="J8" s="415">
        <v>0</v>
      </c>
      <c r="K8" s="415">
        <v>100</v>
      </c>
      <c r="L8" s="415">
        <v>0</v>
      </c>
      <c r="M8" s="415">
        <v>0</v>
      </c>
      <c r="N8" s="541">
        <v>40</v>
      </c>
      <c r="O8" s="541">
        <v>0</v>
      </c>
      <c r="P8" s="541">
        <v>0</v>
      </c>
      <c r="Q8" s="541">
        <v>0</v>
      </c>
      <c r="R8" s="407"/>
    </row>
    <row r="9" spans="1:18" x14ac:dyDescent="0.25">
      <c r="A9" s="405">
        <v>6</v>
      </c>
      <c r="B9" s="405" t="s">
        <v>1166</v>
      </c>
      <c r="C9" s="414" t="s">
        <v>93</v>
      </c>
      <c r="D9" s="541">
        <v>200</v>
      </c>
      <c r="E9" s="405" t="s">
        <v>233</v>
      </c>
      <c r="F9" s="405">
        <v>20</v>
      </c>
      <c r="G9" s="415" t="s">
        <v>2519</v>
      </c>
      <c r="H9" s="416">
        <v>4000</v>
      </c>
      <c r="I9" s="417" t="s">
        <v>2658</v>
      </c>
      <c r="J9" s="415">
        <v>0</v>
      </c>
      <c r="K9" s="415">
        <v>100</v>
      </c>
      <c r="L9" s="415">
        <v>0</v>
      </c>
      <c r="M9" s="415">
        <v>0</v>
      </c>
      <c r="N9" s="541">
        <v>20</v>
      </c>
      <c r="O9" s="541">
        <v>0</v>
      </c>
      <c r="P9" s="541">
        <v>0</v>
      </c>
      <c r="Q9" s="541">
        <v>0</v>
      </c>
      <c r="R9" s="407"/>
    </row>
    <row r="10" spans="1:18" x14ac:dyDescent="0.25">
      <c r="A10" s="405">
        <v>7</v>
      </c>
      <c r="B10" s="405" t="s">
        <v>94</v>
      </c>
      <c r="C10" s="414" t="s">
        <v>95</v>
      </c>
      <c r="D10" s="541">
        <v>200</v>
      </c>
      <c r="E10" s="405" t="s">
        <v>233</v>
      </c>
      <c r="F10" s="405">
        <v>50</v>
      </c>
      <c r="G10" s="415" t="s">
        <v>2519</v>
      </c>
      <c r="H10" s="416">
        <v>10000</v>
      </c>
      <c r="I10" s="417" t="s">
        <v>2658</v>
      </c>
      <c r="J10" s="415">
        <v>0</v>
      </c>
      <c r="K10" s="415">
        <v>100</v>
      </c>
      <c r="L10" s="415">
        <v>0</v>
      </c>
      <c r="M10" s="415">
        <v>0</v>
      </c>
      <c r="N10" s="541">
        <v>25</v>
      </c>
      <c r="O10" s="541">
        <v>25</v>
      </c>
      <c r="P10" s="541">
        <v>0</v>
      </c>
      <c r="Q10" s="541">
        <v>0</v>
      </c>
      <c r="R10" s="407"/>
    </row>
    <row r="11" spans="1:18" x14ac:dyDescent="0.25">
      <c r="A11" s="405">
        <v>8</v>
      </c>
      <c r="B11" s="405" t="s">
        <v>1167</v>
      </c>
      <c r="C11" s="414" t="s">
        <v>99</v>
      </c>
      <c r="D11" s="541">
        <v>250</v>
      </c>
      <c r="E11" s="405" t="s">
        <v>233</v>
      </c>
      <c r="F11" s="405">
        <v>60</v>
      </c>
      <c r="G11" s="415" t="s">
        <v>2519</v>
      </c>
      <c r="H11" s="416">
        <v>15000</v>
      </c>
      <c r="I11" s="417" t="s">
        <v>2658</v>
      </c>
      <c r="J11" s="415">
        <v>0</v>
      </c>
      <c r="K11" s="415">
        <v>100</v>
      </c>
      <c r="L11" s="415">
        <v>0</v>
      </c>
      <c r="M11" s="415">
        <v>0</v>
      </c>
      <c r="N11" s="541">
        <v>0</v>
      </c>
      <c r="O11" s="541">
        <v>20</v>
      </c>
      <c r="P11" s="541">
        <v>20</v>
      </c>
      <c r="Q11" s="541">
        <v>20</v>
      </c>
      <c r="R11" s="407"/>
    </row>
    <row r="12" spans="1:18" x14ac:dyDescent="0.25">
      <c r="A12" s="405">
        <v>9</v>
      </c>
      <c r="B12" s="405" t="s">
        <v>1168</v>
      </c>
      <c r="C12" s="414" t="s">
        <v>97</v>
      </c>
      <c r="D12" s="541">
        <v>250</v>
      </c>
      <c r="E12" s="405" t="s">
        <v>233</v>
      </c>
      <c r="F12" s="405">
        <v>50</v>
      </c>
      <c r="G12" s="415" t="s">
        <v>2519</v>
      </c>
      <c r="H12" s="416">
        <v>12500</v>
      </c>
      <c r="I12" s="417" t="s">
        <v>2658</v>
      </c>
      <c r="J12" s="415">
        <v>0</v>
      </c>
      <c r="K12" s="415">
        <v>100</v>
      </c>
      <c r="L12" s="415">
        <v>0</v>
      </c>
      <c r="M12" s="415">
        <v>0</v>
      </c>
      <c r="N12" s="541">
        <v>50</v>
      </c>
      <c r="O12" s="541">
        <v>0</v>
      </c>
      <c r="P12" s="541">
        <v>0</v>
      </c>
      <c r="Q12" s="541">
        <v>0</v>
      </c>
      <c r="R12" s="407"/>
    </row>
    <row r="13" spans="1:18" x14ac:dyDescent="0.25">
      <c r="A13" s="405">
        <v>10</v>
      </c>
      <c r="B13" s="405" t="s">
        <v>1169</v>
      </c>
      <c r="C13" s="414" t="s">
        <v>1170</v>
      </c>
      <c r="D13" s="541">
        <v>450</v>
      </c>
      <c r="E13" s="405" t="s">
        <v>233</v>
      </c>
      <c r="F13" s="405">
        <v>5</v>
      </c>
      <c r="G13" s="415" t="s">
        <v>2519</v>
      </c>
      <c r="H13" s="416">
        <v>2250</v>
      </c>
      <c r="I13" s="417" t="s">
        <v>2658</v>
      </c>
      <c r="J13" s="415">
        <v>0</v>
      </c>
      <c r="K13" s="415">
        <v>100</v>
      </c>
      <c r="L13" s="415">
        <v>0</v>
      </c>
      <c r="M13" s="415">
        <v>0</v>
      </c>
      <c r="N13" s="541">
        <v>5</v>
      </c>
      <c r="O13" s="541">
        <v>0</v>
      </c>
      <c r="P13" s="541">
        <v>0</v>
      </c>
      <c r="Q13" s="541">
        <v>0</v>
      </c>
      <c r="R13" s="407"/>
    </row>
    <row r="14" spans="1:18" x14ac:dyDescent="0.25">
      <c r="A14" s="405">
        <v>11</v>
      </c>
      <c r="B14" s="405" t="s">
        <v>1171</v>
      </c>
      <c r="C14" s="414" t="s">
        <v>1172</v>
      </c>
      <c r="D14" s="541">
        <v>400</v>
      </c>
      <c r="E14" s="405" t="s">
        <v>230</v>
      </c>
      <c r="F14" s="405">
        <v>10</v>
      </c>
      <c r="G14" s="415" t="s">
        <v>2519</v>
      </c>
      <c r="H14" s="416">
        <v>4000</v>
      </c>
      <c r="I14" s="417" t="s">
        <v>2658</v>
      </c>
      <c r="J14" s="415">
        <v>0</v>
      </c>
      <c r="K14" s="415">
        <v>100</v>
      </c>
      <c r="L14" s="415">
        <v>0</v>
      </c>
      <c r="M14" s="415">
        <v>0</v>
      </c>
      <c r="N14" s="541">
        <v>10</v>
      </c>
      <c r="O14" s="541">
        <v>0</v>
      </c>
      <c r="P14" s="541">
        <v>0</v>
      </c>
      <c r="Q14" s="541">
        <v>0</v>
      </c>
      <c r="R14" s="407"/>
    </row>
    <row r="15" spans="1:18" x14ac:dyDescent="0.25">
      <c r="A15" s="405">
        <v>12</v>
      </c>
      <c r="B15" s="405" t="s">
        <v>1173</v>
      </c>
      <c r="C15" s="405" t="s">
        <v>1174</v>
      </c>
      <c r="D15" s="541">
        <v>100</v>
      </c>
      <c r="E15" s="405" t="s">
        <v>230</v>
      </c>
      <c r="F15" s="405">
        <v>20</v>
      </c>
      <c r="G15" s="415" t="s">
        <v>2519</v>
      </c>
      <c r="H15" s="416">
        <v>2000</v>
      </c>
      <c r="I15" s="417" t="s">
        <v>2658</v>
      </c>
      <c r="J15" s="415">
        <v>0</v>
      </c>
      <c r="K15" s="415">
        <v>100</v>
      </c>
      <c r="L15" s="415">
        <v>0</v>
      </c>
      <c r="M15" s="415">
        <v>0</v>
      </c>
      <c r="N15" s="541">
        <v>20</v>
      </c>
      <c r="O15" s="541">
        <v>0</v>
      </c>
      <c r="P15" s="541">
        <v>0</v>
      </c>
      <c r="Q15" s="541">
        <v>0</v>
      </c>
      <c r="R15" s="407"/>
    </row>
    <row r="16" spans="1:18" x14ac:dyDescent="0.25">
      <c r="A16" s="405">
        <v>13</v>
      </c>
      <c r="B16" s="405" t="s">
        <v>1175</v>
      </c>
      <c r="C16" s="405" t="s">
        <v>1176</v>
      </c>
      <c r="D16" s="541">
        <v>40</v>
      </c>
      <c r="E16" s="405" t="s">
        <v>230</v>
      </c>
      <c r="F16" s="405">
        <v>40</v>
      </c>
      <c r="G16" s="415" t="s">
        <v>2519</v>
      </c>
      <c r="H16" s="416">
        <v>1600</v>
      </c>
      <c r="I16" s="417" t="s">
        <v>2658</v>
      </c>
      <c r="J16" s="415">
        <v>0</v>
      </c>
      <c r="K16" s="415">
        <v>100</v>
      </c>
      <c r="L16" s="415">
        <v>0</v>
      </c>
      <c r="M16" s="415">
        <v>0</v>
      </c>
      <c r="N16" s="541">
        <v>40</v>
      </c>
      <c r="O16" s="541">
        <v>0</v>
      </c>
      <c r="P16" s="541">
        <v>0</v>
      </c>
      <c r="Q16" s="541">
        <v>0</v>
      </c>
      <c r="R16" s="407"/>
    </row>
    <row r="17" spans="1:18" x14ac:dyDescent="0.25">
      <c r="A17" s="405">
        <v>14</v>
      </c>
      <c r="B17" s="405" t="s">
        <v>108</v>
      </c>
      <c r="C17" s="414" t="s">
        <v>109</v>
      </c>
      <c r="D17" s="541">
        <v>100</v>
      </c>
      <c r="E17" s="405" t="s">
        <v>230</v>
      </c>
      <c r="F17" s="405">
        <v>40</v>
      </c>
      <c r="G17" s="415" t="s">
        <v>2519</v>
      </c>
      <c r="H17" s="416">
        <v>4000</v>
      </c>
      <c r="I17" s="417" t="s">
        <v>2658</v>
      </c>
      <c r="J17" s="415">
        <v>0</v>
      </c>
      <c r="K17" s="415">
        <v>100</v>
      </c>
      <c r="L17" s="415">
        <v>0</v>
      </c>
      <c r="M17" s="415">
        <v>0</v>
      </c>
      <c r="N17" s="541">
        <v>50</v>
      </c>
      <c r="O17" s="541">
        <v>0</v>
      </c>
      <c r="P17" s="541">
        <v>0</v>
      </c>
      <c r="Q17" s="541">
        <v>0</v>
      </c>
      <c r="R17" s="407"/>
    </row>
    <row r="18" spans="1:18" x14ac:dyDescent="0.25">
      <c r="A18" s="405">
        <v>15</v>
      </c>
      <c r="B18" s="405" t="s">
        <v>110</v>
      </c>
      <c r="C18" s="405" t="s">
        <v>1177</v>
      </c>
      <c r="D18" s="541">
        <v>250</v>
      </c>
      <c r="E18" s="405" t="s">
        <v>230</v>
      </c>
      <c r="F18" s="405">
        <v>50</v>
      </c>
      <c r="G18" s="415" t="s">
        <v>2519</v>
      </c>
      <c r="H18" s="416">
        <v>12500</v>
      </c>
      <c r="I18" s="417" t="s">
        <v>2658</v>
      </c>
      <c r="J18" s="415">
        <v>0</v>
      </c>
      <c r="K18" s="415">
        <v>100</v>
      </c>
      <c r="L18" s="415">
        <v>0</v>
      </c>
      <c r="M18" s="415">
        <v>0</v>
      </c>
      <c r="N18" s="541">
        <v>0</v>
      </c>
      <c r="O18" s="541">
        <v>0</v>
      </c>
      <c r="P18" s="541">
        <v>0</v>
      </c>
      <c r="Q18" s="541">
        <v>0</v>
      </c>
      <c r="R18" s="407"/>
    </row>
    <row r="19" spans="1:18" x14ac:dyDescent="0.25">
      <c r="A19" s="405">
        <v>16</v>
      </c>
      <c r="B19" s="405" t="s">
        <v>1178</v>
      </c>
      <c r="C19" s="405" t="s">
        <v>1179</v>
      </c>
      <c r="D19" s="541">
        <v>300</v>
      </c>
      <c r="E19" s="405" t="s">
        <v>230</v>
      </c>
      <c r="F19" s="405">
        <v>50</v>
      </c>
      <c r="G19" s="415" t="s">
        <v>2519</v>
      </c>
      <c r="H19" s="416">
        <v>15000</v>
      </c>
      <c r="I19" s="417" t="s">
        <v>2658</v>
      </c>
      <c r="J19" s="415">
        <v>0</v>
      </c>
      <c r="K19" s="415">
        <v>100</v>
      </c>
      <c r="L19" s="415">
        <v>0</v>
      </c>
      <c r="M19" s="415">
        <v>0</v>
      </c>
      <c r="N19" s="541">
        <v>0</v>
      </c>
      <c r="O19" s="541">
        <v>0</v>
      </c>
      <c r="P19" s="541">
        <v>0</v>
      </c>
      <c r="Q19" s="541">
        <v>0</v>
      </c>
      <c r="R19" s="407"/>
    </row>
    <row r="20" spans="1:18" x14ac:dyDescent="0.25">
      <c r="A20" s="405">
        <v>17</v>
      </c>
      <c r="B20" s="405" t="s">
        <v>1180</v>
      </c>
      <c r="C20" s="405" t="s">
        <v>1181</v>
      </c>
      <c r="D20" s="541">
        <v>400</v>
      </c>
      <c r="E20" s="405" t="s">
        <v>230</v>
      </c>
      <c r="F20" s="405">
        <v>50</v>
      </c>
      <c r="G20" s="415" t="s">
        <v>2519</v>
      </c>
      <c r="H20" s="416">
        <v>20000</v>
      </c>
      <c r="I20" s="417" t="s">
        <v>2658</v>
      </c>
      <c r="J20" s="415">
        <v>0</v>
      </c>
      <c r="K20" s="415">
        <v>100</v>
      </c>
      <c r="L20" s="415">
        <v>0</v>
      </c>
      <c r="M20" s="415">
        <v>0</v>
      </c>
      <c r="N20" s="541">
        <v>0</v>
      </c>
      <c r="O20" s="541">
        <v>0</v>
      </c>
      <c r="P20" s="541">
        <v>0</v>
      </c>
      <c r="Q20" s="541">
        <v>0</v>
      </c>
      <c r="R20" s="407"/>
    </row>
    <row r="21" spans="1:18" x14ac:dyDescent="0.25">
      <c r="A21" s="405">
        <v>18</v>
      </c>
      <c r="B21" s="405" t="s">
        <v>1017</v>
      </c>
      <c r="C21" s="405" t="s">
        <v>1182</v>
      </c>
      <c r="D21" s="541">
        <v>2000</v>
      </c>
      <c r="E21" s="405" t="s">
        <v>230</v>
      </c>
      <c r="F21" s="405">
        <v>30</v>
      </c>
      <c r="G21" s="415" t="s">
        <v>2519</v>
      </c>
      <c r="H21" s="416">
        <v>61000</v>
      </c>
      <c r="I21" s="417" t="s">
        <v>2658</v>
      </c>
      <c r="J21" s="415">
        <v>0</v>
      </c>
      <c r="K21" s="415">
        <v>100</v>
      </c>
      <c r="L21" s="415">
        <v>0</v>
      </c>
      <c r="M21" s="415">
        <v>0</v>
      </c>
      <c r="N21" s="541">
        <f>F21/4</f>
        <v>7.5</v>
      </c>
      <c r="O21" s="541">
        <v>7.5</v>
      </c>
      <c r="P21" s="541">
        <v>7.5</v>
      </c>
      <c r="Q21" s="541">
        <v>7.5</v>
      </c>
      <c r="R21" s="407"/>
    </row>
    <row r="22" spans="1:18" x14ac:dyDescent="0.25">
      <c r="A22" s="405">
        <v>19</v>
      </c>
      <c r="B22" s="405" t="s">
        <v>236</v>
      </c>
      <c r="C22" s="405" t="s">
        <v>1183</v>
      </c>
      <c r="D22" s="541">
        <v>500</v>
      </c>
      <c r="E22" s="405" t="s">
        <v>230</v>
      </c>
      <c r="F22" s="405">
        <v>30</v>
      </c>
      <c r="G22" s="415" t="s">
        <v>2519</v>
      </c>
      <c r="H22" s="416">
        <v>15000</v>
      </c>
      <c r="I22" s="417" t="s">
        <v>2658</v>
      </c>
      <c r="J22" s="415">
        <v>0</v>
      </c>
      <c r="K22" s="415">
        <v>100</v>
      </c>
      <c r="L22" s="415">
        <v>0</v>
      </c>
      <c r="M22" s="415">
        <v>0</v>
      </c>
      <c r="N22" s="541"/>
      <c r="O22" s="541">
        <v>0</v>
      </c>
      <c r="P22" s="541">
        <v>0</v>
      </c>
      <c r="Q22" s="552">
        <v>30</v>
      </c>
      <c r="R22" s="407"/>
    </row>
    <row r="23" spans="1:18" x14ac:dyDescent="0.25">
      <c r="A23" s="405">
        <v>20</v>
      </c>
      <c r="B23" s="405" t="s">
        <v>112</v>
      </c>
      <c r="C23" s="405" t="s">
        <v>1184</v>
      </c>
      <c r="D23" s="541">
        <v>50</v>
      </c>
      <c r="E23" s="405" t="s">
        <v>239</v>
      </c>
      <c r="F23" s="405">
        <v>20</v>
      </c>
      <c r="G23" s="415" t="s">
        <v>2519</v>
      </c>
      <c r="H23" s="416">
        <v>1000</v>
      </c>
      <c r="I23" s="417" t="s">
        <v>2658</v>
      </c>
      <c r="J23" s="415">
        <v>0</v>
      </c>
      <c r="K23" s="415">
        <v>100</v>
      </c>
      <c r="L23" s="415">
        <v>0</v>
      </c>
      <c r="M23" s="415">
        <v>0</v>
      </c>
      <c r="N23" s="541">
        <v>1000</v>
      </c>
      <c r="O23" s="541">
        <v>0</v>
      </c>
      <c r="P23" s="541">
        <v>0</v>
      </c>
      <c r="Q23" s="541">
        <v>0</v>
      </c>
      <c r="R23" s="407"/>
    </row>
    <row r="24" spans="1:18" x14ac:dyDescent="0.25">
      <c r="A24" s="405">
        <v>21</v>
      </c>
      <c r="B24" s="405" t="s">
        <v>1185</v>
      </c>
      <c r="C24" s="405" t="s">
        <v>1186</v>
      </c>
      <c r="D24" s="541">
        <v>100</v>
      </c>
      <c r="E24" s="405" t="s">
        <v>239</v>
      </c>
      <c r="F24" s="405">
        <v>10</v>
      </c>
      <c r="G24" s="415" t="s">
        <v>2519</v>
      </c>
      <c r="H24" s="416">
        <v>1000</v>
      </c>
      <c r="I24" s="417" t="s">
        <v>2658</v>
      </c>
      <c r="J24" s="415">
        <v>0</v>
      </c>
      <c r="K24" s="415">
        <v>100</v>
      </c>
      <c r="L24" s="415">
        <v>0</v>
      </c>
      <c r="M24" s="415">
        <v>0</v>
      </c>
      <c r="N24" s="541"/>
      <c r="O24" s="541">
        <v>0</v>
      </c>
      <c r="P24" s="541">
        <v>0</v>
      </c>
      <c r="Q24" s="541">
        <v>0</v>
      </c>
      <c r="R24" s="407"/>
    </row>
    <row r="25" spans="1:18" x14ac:dyDescent="0.25">
      <c r="A25" s="405">
        <v>22</v>
      </c>
      <c r="B25" s="405" t="s">
        <v>116</v>
      </c>
      <c r="C25" s="405" t="s">
        <v>117</v>
      </c>
      <c r="D25" s="541">
        <v>600</v>
      </c>
      <c r="E25" s="405" t="s">
        <v>239</v>
      </c>
      <c r="F25" s="405">
        <v>10</v>
      </c>
      <c r="G25" s="415" t="s">
        <v>2519</v>
      </c>
      <c r="H25" s="416">
        <v>6000</v>
      </c>
      <c r="I25" s="417" t="s">
        <v>2658</v>
      </c>
      <c r="J25" s="415">
        <v>0</v>
      </c>
      <c r="K25" s="415">
        <v>100</v>
      </c>
      <c r="L25" s="415">
        <v>0</v>
      </c>
      <c r="M25" s="415">
        <v>0</v>
      </c>
      <c r="N25" s="541"/>
      <c r="O25" s="541">
        <v>0</v>
      </c>
      <c r="P25" s="541">
        <v>0</v>
      </c>
      <c r="Q25" s="541">
        <v>0</v>
      </c>
      <c r="R25" s="407"/>
    </row>
    <row r="26" spans="1:18" x14ac:dyDescent="0.25">
      <c r="A26" s="405">
        <v>23</v>
      </c>
      <c r="B26" s="405" t="s">
        <v>963</v>
      </c>
      <c r="C26" s="405" t="s">
        <v>1187</v>
      </c>
      <c r="D26" s="541">
        <v>600</v>
      </c>
      <c r="E26" s="405" t="s">
        <v>239</v>
      </c>
      <c r="F26" s="405">
        <v>10</v>
      </c>
      <c r="G26" s="415" t="s">
        <v>2519</v>
      </c>
      <c r="H26" s="416">
        <v>6000</v>
      </c>
      <c r="I26" s="417" t="s">
        <v>2658</v>
      </c>
      <c r="J26" s="415">
        <v>0</v>
      </c>
      <c r="K26" s="415">
        <v>100</v>
      </c>
      <c r="L26" s="415">
        <v>0</v>
      </c>
      <c r="M26" s="415">
        <v>0</v>
      </c>
      <c r="N26" s="541"/>
      <c r="O26" s="541">
        <v>0</v>
      </c>
      <c r="P26" s="541">
        <v>0</v>
      </c>
      <c r="Q26" s="541">
        <v>0</v>
      </c>
      <c r="R26" s="407"/>
    </row>
    <row r="27" spans="1:18" x14ac:dyDescent="0.25">
      <c r="A27" s="405">
        <v>24</v>
      </c>
      <c r="B27" s="405" t="s">
        <v>118</v>
      </c>
      <c r="C27" s="405" t="s">
        <v>119</v>
      </c>
      <c r="D27" s="541">
        <v>600</v>
      </c>
      <c r="E27" s="405" t="s">
        <v>239</v>
      </c>
      <c r="F27" s="405">
        <v>10</v>
      </c>
      <c r="G27" s="415" t="s">
        <v>2519</v>
      </c>
      <c r="H27" s="416">
        <v>6000</v>
      </c>
      <c r="I27" s="417" t="s">
        <v>2658</v>
      </c>
      <c r="J27" s="415">
        <v>0</v>
      </c>
      <c r="K27" s="415">
        <v>100</v>
      </c>
      <c r="L27" s="415">
        <v>0</v>
      </c>
      <c r="M27" s="415">
        <v>0</v>
      </c>
      <c r="N27" s="541"/>
      <c r="O27" s="541">
        <v>0</v>
      </c>
      <c r="P27" s="541">
        <v>0</v>
      </c>
      <c r="Q27" s="541">
        <v>0</v>
      </c>
      <c r="R27" s="407"/>
    </row>
    <row r="28" spans="1:18" x14ac:dyDescent="0.25">
      <c r="A28" s="405">
        <v>25</v>
      </c>
      <c r="B28" s="405" t="s">
        <v>1188</v>
      </c>
      <c r="C28" s="405" t="s">
        <v>1189</v>
      </c>
      <c r="D28" s="541">
        <v>600</v>
      </c>
      <c r="E28" s="405" t="s">
        <v>239</v>
      </c>
      <c r="F28" s="405">
        <v>10</v>
      </c>
      <c r="G28" s="415" t="s">
        <v>2519</v>
      </c>
      <c r="H28" s="416">
        <v>6000</v>
      </c>
      <c r="I28" s="417" t="s">
        <v>2658</v>
      </c>
      <c r="J28" s="415">
        <v>0</v>
      </c>
      <c r="K28" s="415">
        <v>100</v>
      </c>
      <c r="L28" s="415">
        <v>0</v>
      </c>
      <c r="M28" s="415">
        <v>0</v>
      </c>
      <c r="N28" s="541"/>
      <c r="O28" s="541">
        <v>0</v>
      </c>
      <c r="P28" s="541">
        <v>0</v>
      </c>
      <c r="Q28" s="541">
        <v>0</v>
      </c>
      <c r="R28" s="407"/>
    </row>
    <row r="29" spans="1:18" x14ac:dyDescent="0.25">
      <c r="A29" s="405">
        <v>26</v>
      </c>
      <c r="B29" s="405" t="s">
        <v>1190</v>
      </c>
      <c r="C29" s="405" t="s">
        <v>1191</v>
      </c>
      <c r="D29" s="541">
        <v>1200</v>
      </c>
      <c r="E29" s="405" t="s">
        <v>233</v>
      </c>
      <c r="F29" s="405">
        <v>4</v>
      </c>
      <c r="G29" s="415" t="s">
        <v>2519</v>
      </c>
      <c r="H29" s="416">
        <v>4800</v>
      </c>
      <c r="I29" s="417" t="s">
        <v>2658</v>
      </c>
      <c r="J29" s="415">
        <v>0</v>
      </c>
      <c r="K29" s="415">
        <v>100</v>
      </c>
      <c r="L29" s="415">
        <v>0</v>
      </c>
      <c r="M29" s="415">
        <v>0</v>
      </c>
      <c r="N29" s="541">
        <v>4800</v>
      </c>
      <c r="O29" s="541">
        <v>0</v>
      </c>
      <c r="P29" s="541">
        <v>0</v>
      </c>
      <c r="Q29" s="541">
        <v>0</v>
      </c>
      <c r="R29" s="407"/>
    </row>
    <row r="30" spans="1:18" x14ac:dyDescent="0.25">
      <c r="A30" s="405">
        <v>27</v>
      </c>
      <c r="B30" s="405" t="s">
        <v>1192</v>
      </c>
      <c r="C30" s="405" t="s">
        <v>1193</v>
      </c>
      <c r="D30" s="541">
        <v>8000</v>
      </c>
      <c r="E30" s="405"/>
      <c r="F30" s="405">
        <v>7</v>
      </c>
      <c r="G30" s="415" t="s">
        <v>2519</v>
      </c>
      <c r="H30" s="416">
        <v>36950</v>
      </c>
      <c r="I30" s="417" t="s">
        <v>2659</v>
      </c>
      <c r="J30" s="415">
        <v>0</v>
      </c>
      <c r="K30" s="415">
        <v>100</v>
      </c>
      <c r="L30" s="415">
        <v>0</v>
      </c>
      <c r="M30" s="415">
        <v>0</v>
      </c>
      <c r="N30" s="541">
        <v>36950</v>
      </c>
      <c r="O30" s="541">
        <v>0</v>
      </c>
      <c r="P30" s="541">
        <v>0</v>
      </c>
      <c r="Q30" s="541">
        <v>0</v>
      </c>
      <c r="R30" s="407"/>
    </row>
    <row r="31" spans="1:18" x14ac:dyDescent="0.25">
      <c r="A31" s="405">
        <v>28</v>
      </c>
      <c r="B31" s="405" t="s">
        <v>1194</v>
      </c>
      <c r="C31" s="405" t="s">
        <v>1195</v>
      </c>
      <c r="D31" s="541">
        <v>65000</v>
      </c>
      <c r="E31" s="405" t="s">
        <v>212</v>
      </c>
      <c r="F31" s="405">
        <v>10</v>
      </c>
      <c r="G31" s="405" t="s">
        <v>2519</v>
      </c>
      <c r="H31" s="416">
        <v>650000</v>
      </c>
      <c r="I31" s="417" t="s">
        <v>2659</v>
      </c>
      <c r="J31" s="415">
        <v>0</v>
      </c>
      <c r="K31" s="415">
        <v>100</v>
      </c>
      <c r="L31" s="415">
        <v>0</v>
      </c>
      <c r="M31" s="415">
        <v>0</v>
      </c>
      <c r="N31" s="541">
        <v>650000</v>
      </c>
      <c r="O31" s="541">
        <v>0</v>
      </c>
      <c r="P31" s="541">
        <v>0</v>
      </c>
      <c r="Q31" s="541">
        <v>0</v>
      </c>
      <c r="R31" s="407"/>
    </row>
    <row r="32" spans="1:18" x14ac:dyDescent="0.25">
      <c r="A32" s="405">
        <v>31</v>
      </c>
      <c r="B32" s="405" t="s">
        <v>1196</v>
      </c>
      <c r="C32" s="405" t="s">
        <v>1197</v>
      </c>
      <c r="D32" s="541">
        <v>8000</v>
      </c>
      <c r="E32" s="405" t="s">
        <v>231</v>
      </c>
      <c r="F32" s="405">
        <v>29</v>
      </c>
      <c r="G32" s="405" t="s">
        <v>2519</v>
      </c>
      <c r="H32" s="416">
        <v>229050</v>
      </c>
      <c r="I32" s="417" t="s">
        <v>2659</v>
      </c>
      <c r="J32" s="415">
        <v>0</v>
      </c>
      <c r="K32" s="415">
        <v>100</v>
      </c>
      <c r="L32" s="415">
        <v>0</v>
      </c>
      <c r="M32" s="415">
        <v>0</v>
      </c>
      <c r="N32" s="541">
        <f>F32/4</f>
        <v>7.25</v>
      </c>
      <c r="O32" s="541">
        <v>7.25</v>
      </c>
      <c r="P32" s="541">
        <v>7.25</v>
      </c>
      <c r="Q32" s="541">
        <v>7.25</v>
      </c>
      <c r="R32" s="407"/>
    </row>
    <row r="33" spans="1:666" x14ac:dyDescent="0.25">
      <c r="A33" s="405">
        <v>32</v>
      </c>
      <c r="B33" s="405" t="s">
        <v>247</v>
      </c>
      <c r="C33" s="405" t="s">
        <v>1198</v>
      </c>
      <c r="D33" s="541">
        <v>1500</v>
      </c>
      <c r="E33" s="405" t="s">
        <v>231</v>
      </c>
      <c r="F33" s="405">
        <v>3</v>
      </c>
      <c r="G33" s="405" t="s">
        <v>2519</v>
      </c>
      <c r="H33" s="416">
        <v>4500</v>
      </c>
      <c r="I33" s="417" t="s">
        <v>2659</v>
      </c>
      <c r="J33" s="415">
        <v>0</v>
      </c>
      <c r="K33" s="415">
        <v>100</v>
      </c>
      <c r="L33" s="415">
        <v>0</v>
      </c>
      <c r="M33" s="415">
        <v>0</v>
      </c>
      <c r="N33" s="541">
        <v>3</v>
      </c>
      <c r="O33" s="541">
        <v>0</v>
      </c>
      <c r="P33" s="541">
        <v>0</v>
      </c>
      <c r="Q33" s="541">
        <v>0</v>
      </c>
      <c r="R33" s="407"/>
    </row>
    <row r="34" spans="1:666" x14ac:dyDescent="0.25">
      <c r="A34" s="405">
        <v>33</v>
      </c>
      <c r="B34" s="405" t="s">
        <v>1199</v>
      </c>
      <c r="C34" s="405" t="s">
        <v>1200</v>
      </c>
      <c r="D34" s="541">
        <v>10000</v>
      </c>
      <c r="E34" s="405" t="s">
        <v>231</v>
      </c>
      <c r="F34" s="405">
        <v>3</v>
      </c>
      <c r="G34" s="405" t="s">
        <v>2519</v>
      </c>
      <c r="H34" s="416">
        <v>30000</v>
      </c>
      <c r="I34" s="417" t="s">
        <v>2659</v>
      </c>
      <c r="J34" s="415">
        <v>0</v>
      </c>
      <c r="K34" s="415">
        <v>100</v>
      </c>
      <c r="L34" s="415">
        <v>0</v>
      </c>
      <c r="M34" s="415">
        <v>0</v>
      </c>
      <c r="N34" s="541">
        <v>3</v>
      </c>
      <c r="O34" s="541">
        <v>0</v>
      </c>
      <c r="P34" s="552">
        <v>0</v>
      </c>
      <c r="Q34" s="552">
        <v>0</v>
      </c>
      <c r="R34" s="407"/>
    </row>
    <row r="35" spans="1:666" x14ac:dyDescent="0.25">
      <c r="A35" s="405">
        <v>43</v>
      </c>
      <c r="B35" s="405" t="s">
        <v>1201</v>
      </c>
      <c r="C35" s="414" t="s">
        <v>1202</v>
      </c>
      <c r="D35" s="541">
        <v>3000</v>
      </c>
      <c r="E35" s="405" t="s">
        <v>212</v>
      </c>
      <c r="F35" s="405">
        <v>15</v>
      </c>
      <c r="G35" s="405" t="s">
        <v>2519</v>
      </c>
      <c r="H35" s="416">
        <v>80000</v>
      </c>
      <c r="I35" s="417" t="s">
        <v>2660</v>
      </c>
      <c r="J35" s="415">
        <v>0</v>
      </c>
      <c r="K35" s="415">
        <v>100</v>
      </c>
      <c r="L35" s="415">
        <v>0</v>
      </c>
      <c r="M35" s="415">
        <v>0</v>
      </c>
      <c r="N35" s="541">
        <v>5</v>
      </c>
      <c r="O35" s="541">
        <v>5</v>
      </c>
      <c r="P35" s="541">
        <v>5</v>
      </c>
      <c r="Q35" s="541">
        <v>0</v>
      </c>
      <c r="R35" s="407"/>
    </row>
    <row r="36" spans="1:666" x14ac:dyDescent="0.25">
      <c r="A36" s="405">
        <v>44</v>
      </c>
      <c r="B36" s="405" t="s">
        <v>65</v>
      </c>
      <c r="C36" s="405" t="s">
        <v>66</v>
      </c>
      <c r="D36" s="541">
        <v>120</v>
      </c>
      <c r="E36" s="405" t="s">
        <v>1073</v>
      </c>
      <c r="F36" s="405">
        <v>576</v>
      </c>
      <c r="G36" s="405" t="s">
        <v>2519</v>
      </c>
      <c r="H36" s="416">
        <v>69120</v>
      </c>
      <c r="I36" s="417" t="s">
        <v>2661</v>
      </c>
      <c r="J36" s="415">
        <v>0</v>
      </c>
      <c r="K36" s="415">
        <v>100</v>
      </c>
      <c r="L36" s="415">
        <v>0</v>
      </c>
      <c r="M36" s="415">
        <v>0</v>
      </c>
      <c r="N36" s="541">
        <f>F36/4</f>
        <v>144</v>
      </c>
      <c r="O36" s="541">
        <v>144</v>
      </c>
      <c r="P36" s="541">
        <v>144</v>
      </c>
      <c r="Q36" s="541">
        <v>144</v>
      </c>
      <c r="R36" s="407"/>
    </row>
    <row r="37" spans="1:666" x14ac:dyDescent="0.25">
      <c r="A37" s="405">
        <v>45</v>
      </c>
      <c r="B37" s="405" t="s">
        <v>284</v>
      </c>
      <c r="C37" s="405" t="s">
        <v>1203</v>
      </c>
      <c r="D37" s="541">
        <v>200</v>
      </c>
      <c r="E37" s="405" t="s">
        <v>1073</v>
      </c>
      <c r="F37" s="405">
        <v>40</v>
      </c>
      <c r="G37" s="405" t="s">
        <v>2519</v>
      </c>
      <c r="H37" s="416">
        <v>8000</v>
      </c>
      <c r="I37" s="417" t="s">
        <v>2661</v>
      </c>
      <c r="J37" s="415">
        <v>0</v>
      </c>
      <c r="K37" s="415">
        <v>100</v>
      </c>
      <c r="L37" s="415">
        <v>0</v>
      </c>
      <c r="M37" s="415">
        <v>0</v>
      </c>
      <c r="N37" s="541">
        <v>10</v>
      </c>
      <c r="O37" s="541">
        <v>10</v>
      </c>
      <c r="P37" s="541">
        <v>10</v>
      </c>
      <c r="Q37" s="541">
        <v>10</v>
      </c>
      <c r="R37" s="407"/>
    </row>
    <row r="38" spans="1:666" x14ac:dyDescent="0.25">
      <c r="A38" s="405">
        <v>46</v>
      </c>
      <c r="B38" s="405" t="s">
        <v>1204</v>
      </c>
      <c r="C38" s="405" t="s">
        <v>1205</v>
      </c>
      <c r="D38" s="541">
        <v>100</v>
      </c>
      <c r="E38" s="405" t="s">
        <v>231</v>
      </c>
      <c r="F38" s="405">
        <v>500</v>
      </c>
      <c r="G38" s="405" t="s">
        <v>2519</v>
      </c>
      <c r="H38" s="416">
        <v>5000</v>
      </c>
      <c r="I38" s="417" t="s">
        <v>2661</v>
      </c>
      <c r="J38" s="415">
        <v>0</v>
      </c>
      <c r="K38" s="415">
        <v>100</v>
      </c>
      <c r="L38" s="415">
        <v>0</v>
      </c>
      <c r="M38" s="415">
        <v>0</v>
      </c>
      <c r="N38" s="541">
        <f>F38/4</f>
        <v>125</v>
      </c>
      <c r="O38" s="541">
        <f>F38/4</f>
        <v>125</v>
      </c>
      <c r="P38" s="541">
        <f>F38/4</f>
        <v>125</v>
      </c>
      <c r="Q38" s="541">
        <f>F38/4</f>
        <v>125</v>
      </c>
      <c r="R38" s="407"/>
    </row>
    <row r="39" spans="1:666" x14ac:dyDescent="0.25">
      <c r="A39" s="405">
        <v>47</v>
      </c>
      <c r="B39" s="405" t="s">
        <v>78</v>
      </c>
      <c r="C39" s="405" t="s">
        <v>79</v>
      </c>
      <c r="D39" s="541">
        <v>70</v>
      </c>
      <c r="E39" s="405" t="s">
        <v>231</v>
      </c>
      <c r="F39" s="405">
        <v>5970</v>
      </c>
      <c r="G39" s="405" t="s">
        <v>2519</v>
      </c>
      <c r="H39" s="416">
        <v>417880</v>
      </c>
      <c r="I39" s="417" t="s">
        <v>2661</v>
      </c>
      <c r="J39" s="415">
        <v>0</v>
      </c>
      <c r="K39" s="415">
        <v>100</v>
      </c>
      <c r="L39" s="415">
        <v>0</v>
      </c>
      <c r="M39" s="415">
        <v>0</v>
      </c>
      <c r="N39" s="541">
        <f t="shared" ref="N39:N42" si="0">F39/4</f>
        <v>1492.5</v>
      </c>
      <c r="O39" s="541">
        <f t="shared" ref="O39:O42" si="1">F39/4</f>
        <v>1492.5</v>
      </c>
      <c r="P39" s="541">
        <f t="shared" ref="P39:P42" si="2">F39/4</f>
        <v>1492.5</v>
      </c>
      <c r="Q39" s="541">
        <f t="shared" ref="Q39:Q42" si="3">F39/4</f>
        <v>1492.5</v>
      </c>
      <c r="R39" s="407"/>
    </row>
    <row r="40" spans="1:666" x14ac:dyDescent="0.25">
      <c r="A40" s="405">
        <v>48</v>
      </c>
      <c r="B40" s="405" t="s">
        <v>50</v>
      </c>
      <c r="C40" s="414" t="s">
        <v>1206</v>
      </c>
      <c r="D40" s="541">
        <v>60</v>
      </c>
      <c r="E40" s="405" t="s">
        <v>231</v>
      </c>
      <c r="F40" s="405">
        <v>1200</v>
      </c>
      <c r="G40" s="405" t="s">
        <v>2519</v>
      </c>
      <c r="H40" s="416">
        <v>82000</v>
      </c>
      <c r="I40" s="417" t="s">
        <v>2662</v>
      </c>
      <c r="J40" s="415">
        <v>0</v>
      </c>
      <c r="K40" s="415">
        <v>100</v>
      </c>
      <c r="L40" s="415">
        <v>0</v>
      </c>
      <c r="M40" s="415">
        <v>0</v>
      </c>
      <c r="N40" s="541">
        <f t="shared" si="0"/>
        <v>300</v>
      </c>
      <c r="O40" s="541">
        <f t="shared" si="1"/>
        <v>300</v>
      </c>
      <c r="P40" s="541">
        <f t="shared" si="2"/>
        <v>300</v>
      </c>
      <c r="Q40" s="541">
        <f t="shared" si="3"/>
        <v>300</v>
      </c>
      <c r="R40" s="407"/>
    </row>
    <row r="41" spans="1:666" x14ac:dyDescent="0.25">
      <c r="A41" s="405">
        <v>49</v>
      </c>
      <c r="B41" s="418" t="s">
        <v>1207</v>
      </c>
      <c r="C41" s="414" t="s">
        <v>1208</v>
      </c>
      <c r="D41" s="541"/>
      <c r="E41" s="405"/>
      <c r="F41" s="405"/>
      <c r="G41" s="405"/>
      <c r="H41" s="416">
        <v>100000</v>
      </c>
      <c r="I41" s="417" t="s">
        <v>2663</v>
      </c>
      <c r="J41" s="415">
        <v>0</v>
      </c>
      <c r="K41" s="415">
        <v>100</v>
      </c>
      <c r="L41" s="415">
        <v>0</v>
      </c>
      <c r="M41" s="415">
        <v>0</v>
      </c>
      <c r="N41" s="541">
        <f t="shared" si="0"/>
        <v>0</v>
      </c>
      <c r="O41" s="541">
        <f t="shared" si="1"/>
        <v>0</v>
      </c>
      <c r="P41" s="541">
        <f t="shared" si="2"/>
        <v>0</v>
      </c>
      <c r="Q41" s="541">
        <f t="shared" si="3"/>
        <v>0</v>
      </c>
      <c r="R41" s="407"/>
    </row>
    <row r="42" spans="1:666" x14ac:dyDescent="0.25">
      <c r="A42" s="405">
        <v>50</v>
      </c>
      <c r="B42" s="405" t="s">
        <v>180</v>
      </c>
      <c r="C42" s="414" t="s">
        <v>1209</v>
      </c>
      <c r="D42" s="541"/>
      <c r="E42" s="405"/>
      <c r="F42" s="405"/>
      <c r="G42" s="405" t="s">
        <v>2519</v>
      </c>
      <c r="H42" s="416">
        <v>320000</v>
      </c>
      <c r="I42" s="417" t="s">
        <v>2664</v>
      </c>
      <c r="J42" s="415">
        <v>0</v>
      </c>
      <c r="K42" s="415">
        <v>100</v>
      </c>
      <c r="L42" s="415">
        <v>0</v>
      </c>
      <c r="M42" s="415">
        <v>0</v>
      </c>
      <c r="N42" s="541">
        <f t="shared" si="0"/>
        <v>0</v>
      </c>
      <c r="O42" s="541">
        <f t="shared" si="1"/>
        <v>0</v>
      </c>
      <c r="P42" s="541">
        <f t="shared" si="2"/>
        <v>0</v>
      </c>
      <c r="Q42" s="541">
        <f t="shared" si="3"/>
        <v>0</v>
      </c>
      <c r="R42" s="407"/>
    </row>
    <row r="43" spans="1:666" ht="15.75" x14ac:dyDescent="0.25">
      <c r="A43" s="405">
        <v>1</v>
      </c>
      <c r="B43" s="418" t="s">
        <v>1210</v>
      </c>
      <c r="C43" s="405" t="s">
        <v>1211</v>
      </c>
      <c r="D43" s="542">
        <v>2000</v>
      </c>
      <c r="E43" s="405" t="s">
        <v>1212</v>
      </c>
      <c r="F43" s="405">
        <v>320</v>
      </c>
      <c r="G43" s="405" t="s">
        <v>2519</v>
      </c>
      <c r="H43" s="405" t="s">
        <v>2519</v>
      </c>
      <c r="I43" s="417" t="s">
        <v>2665</v>
      </c>
      <c r="J43" s="411">
        <v>0</v>
      </c>
      <c r="K43" s="405">
        <v>0</v>
      </c>
      <c r="L43" s="405">
        <v>0</v>
      </c>
      <c r="M43" s="405">
        <v>100</v>
      </c>
      <c r="N43" s="542">
        <f>F43/4</f>
        <v>80</v>
      </c>
      <c r="O43" s="542">
        <f>F43/4</f>
        <v>80</v>
      </c>
      <c r="P43" s="542">
        <f>F43/4</f>
        <v>80</v>
      </c>
      <c r="Q43" s="552">
        <f>F43/4</f>
        <v>80</v>
      </c>
      <c r="YO43" s="29"/>
      <c r="YP43" s="29"/>
    </row>
    <row r="44" spans="1:666" ht="15.75" x14ac:dyDescent="0.25">
      <c r="A44" s="405">
        <v>2</v>
      </c>
      <c r="B44" s="418" t="s">
        <v>1213</v>
      </c>
      <c r="C44" s="405" t="s">
        <v>1214</v>
      </c>
      <c r="D44" s="542">
        <v>1200</v>
      </c>
      <c r="E44" s="405" t="s">
        <v>1215</v>
      </c>
      <c r="F44" s="405">
        <v>1000</v>
      </c>
      <c r="G44" s="405" t="s">
        <v>2519</v>
      </c>
      <c r="H44" s="405" t="s">
        <v>2519</v>
      </c>
      <c r="I44" s="417" t="s">
        <v>2665</v>
      </c>
      <c r="J44" s="411">
        <v>0</v>
      </c>
      <c r="K44" s="405">
        <v>0</v>
      </c>
      <c r="L44" s="405">
        <v>0</v>
      </c>
      <c r="M44" s="405">
        <v>100</v>
      </c>
      <c r="N44" s="542">
        <f t="shared" ref="N44:N105" si="4">F44/4</f>
        <v>250</v>
      </c>
      <c r="O44" s="542">
        <f t="shared" ref="O44:O105" si="5">F44/4</f>
        <v>250</v>
      </c>
      <c r="P44" s="542">
        <f t="shared" ref="P44:P105" si="6">F44/4</f>
        <v>250</v>
      </c>
      <c r="Q44" s="552">
        <f t="shared" ref="Q44:Q105" si="7">F44/4</f>
        <v>250</v>
      </c>
      <c r="YO44" s="29"/>
      <c r="YP44" s="29"/>
    </row>
    <row r="45" spans="1:666" ht="15.75" x14ac:dyDescent="0.25">
      <c r="A45" s="405">
        <v>3</v>
      </c>
      <c r="B45" s="418" t="s">
        <v>1216</v>
      </c>
      <c r="C45" s="405" t="s">
        <v>1217</v>
      </c>
      <c r="D45" s="542">
        <v>2000</v>
      </c>
      <c r="E45" s="405" t="s">
        <v>1218</v>
      </c>
      <c r="F45" s="405">
        <v>280</v>
      </c>
      <c r="G45" s="405" t="s">
        <v>2519</v>
      </c>
      <c r="H45" s="405" t="s">
        <v>2519</v>
      </c>
      <c r="I45" s="417" t="s">
        <v>2665</v>
      </c>
      <c r="J45" s="411">
        <v>0</v>
      </c>
      <c r="K45" s="405">
        <v>0</v>
      </c>
      <c r="L45" s="405">
        <v>0</v>
      </c>
      <c r="M45" s="405">
        <v>100</v>
      </c>
      <c r="N45" s="542">
        <f t="shared" si="4"/>
        <v>70</v>
      </c>
      <c r="O45" s="542">
        <f t="shared" si="5"/>
        <v>70</v>
      </c>
      <c r="P45" s="542">
        <f t="shared" si="6"/>
        <v>70</v>
      </c>
      <c r="Q45" s="552">
        <f t="shared" si="7"/>
        <v>70</v>
      </c>
      <c r="YO45" s="29"/>
      <c r="YP45" s="29"/>
    </row>
    <row r="46" spans="1:666" ht="15.75" x14ac:dyDescent="0.25">
      <c r="A46" s="405">
        <v>4</v>
      </c>
      <c r="B46" s="418" t="s">
        <v>1216</v>
      </c>
      <c r="C46" s="405" t="s">
        <v>1219</v>
      </c>
      <c r="D46" s="542">
        <v>2000</v>
      </c>
      <c r="E46" s="405" t="s">
        <v>1212</v>
      </c>
      <c r="F46" s="405">
        <v>320</v>
      </c>
      <c r="G46" s="405" t="s">
        <v>2519</v>
      </c>
      <c r="H46" s="405" t="s">
        <v>2519</v>
      </c>
      <c r="I46" s="417" t="s">
        <v>2665</v>
      </c>
      <c r="J46" s="411">
        <v>0</v>
      </c>
      <c r="K46" s="405">
        <v>0</v>
      </c>
      <c r="L46" s="405">
        <v>0</v>
      </c>
      <c r="M46" s="405">
        <v>100</v>
      </c>
      <c r="N46" s="542">
        <f t="shared" si="4"/>
        <v>80</v>
      </c>
      <c r="O46" s="542">
        <f t="shared" si="5"/>
        <v>80</v>
      </c>
      <c r="P46" s="542">
        <f t="shared" si="6"/>
        <v>80</v>
      </c>
      <c r="Q46" s="552">
        <f t="shared" si="7"/>
        <v>80</v>
      </c>
      <c r="YO46" s="29"/>
      <c r="YP46" s="29"/>
    </row>
    <row r="47" spans="1:666" ht="15.75" x14ac:dyDescent="0.25">
      <c r="A47" s="405">
        <v>5</v>
      </c>
      <c r="B47" s="418" t="s">
        <v>1220</v>
      </c>
      <c r="C47" s="405" t="s">
        <v>1221</v>
      </c>
      <c r="D47" s="542">
        <v>2500</v>
      </c>
      <c r="E47" s="405" t="s">
        <v>1218</v>
      </c>
      <c r="F47" s="405">
        <v>320</v>
      </c>
      <c r="G47" s="405" t="s">
        <v>2519</v>
      </c>
      <c r="H47" s="405" t="s">
        <v>2519</v>
      </c>
      <c r="I47" s="417" t="s">
        <v>2665</v>
      </c>
      <c r="J47" s="411">
        <v>0</v>
      </c>
      <c r="K47" s="405">
        <v>0</v>
      </c>
      <c r="L47" s="405">
        <v>0</v>
      </c>
      <c r="M47" s="405">
        <v>100</v>
      </c>
      <c r="N47" s="542">
        <f t="shared" si="4"/>
        <v>80</v>
      </c>
      <c r="O47" s="542">
        <f t="shared" si="5"/>
        <v>80</v>
      </c>
      <c r="P47" s="542">
        <f t="shared" si="6"/>
        <v>80</v>
      </c>
      <c r="Q47" s="552">
        <f t="shared" si="7"/>
        <v>80</v>
      </c>
      <c r="YO47" s="29"/>
      <c r="YP47" s="29"/>
    </row>
    <row r="48" spans="1:666" ht="15.75" x14ac:dyDescent="0.25">
      <c r="A48" s="405">
        <v>6</v>
      </c>
      <c r="B48" s="418" t="s">
        <v>1222</v>
      </c>
      <c r="C48" s="405" t="s">
        <v>1223</v>
      </c>
      <c r="D48" s="542">
        <v>1700</v>
      </c>
      <c r="E48" s="405" t="s">
        <v>1212</v>
      </c>
      <c r="F48" s="405">
        <v>40</v>
      </c>
      <c r="G48" s="405" t="s">
        <v>2519</v>
      </c>
      <c r="H48" s="405" t="s">
        <v>2519</v>
      </c>
      <c r="I48" s="417" t="s">
        <v>2665</v>
      </c>
      <c r="J48" s="411">
        <v>0</v>
      </c>
      <c r="K48" s="405">
        <v>0</v>
      </c>
      <c r="L48" s="405">
        <v>0</v>
      </c>
      <c r="M48" s="405">
        <v>100</v>
      </c>
      <c r="N48" s="542">
        <f t="shared" si="4"/>
        <v>10</v>
      </c>
      <c r="O48" s="542">
        <f t="shared" si="5"/>
        <v>10</v>
      </c>
      <c r="P48" s="542">
        <f t="shared" si="6"/>
        <v>10</v>
      </c>
      <c r="Q48" s="552">
        <f t="shared" si="7"/>
        <v>10</v>
      </c>
      <c r="YO48" s="29"/>
      <c r="YP48" s="29"/>
    </row>
    <row r="49" spans="1:666" ht="15.75" x14ac:dyDescent="0.25">
      <c r="A49" s="405">
        <v>7</v>
      </c>
      <c r="B49" s="418" t="s">
        <v>1224</v>
      </c>
      <c r="C49" s="405" t="s">
        <v>1225</v>
      </c>
      <c r="D49" s="542">
        <v>8000</v>
      </c>
      <c r="E49" s="405" t="s">
        <v>1212</v>
      </c>
      <c r="F49" s="405">
        <v>80</v>
      </c>
      <c r="G49" s="405" t="s">
        <v>2519</v>
      </c>
      <c r="H49" s="405" t="s">
        <v>2519</v>
      </c>
      <c r="I49" s="417" t="s">
        <v>2665</v>
      </c>
      <c r="J49" s="411">
        <v>0</v>
      </c>
      <c r="K49" s="405">
        <v>0</v>
      </c>
      <c r="L49" s="405">
        <v>0</v>
      </c>
      <c r="M49" s="405">
        <v>100</v>
      </c>
      <c r="N49" s="542">
        <f t="shared" si="4"/>
        <v>20</v>
      </c>
      <c r="O49" s="542">
        <f t="shared" si="5"/>
        <v>20</v>
      </c>
      <c r="P49" s="542">
        <f t="shared" si="6"/>
        <v>20</v>
      </c>
      <c r="Q49" s="552">
        <f t="shared" si="7"/>
        <v>20</v>
      </c>
      <c r="YO49" s="29"/>
      <c r="YP49" s="29"/>
    </row>
    <row r="50" spans="1:666" ht="15.75" x14ac:dyDescent="0.25">
      <c r="A50" s="405">
        <v>8</v>
      </c>
      <c r="B50" s="418" t="s">
        <v>1224</v>
      </c>
      <c r="C50" s="405" t="s">
        <v>1226</v>
      </c>
      <c r="D50" s="542">
        <v>9000</v>
      </c>
      <c r="E50" s="405" t="s">
        <v>1212</v>
      </c>
      <c r="F50" s="405">
        <v>80</v>
      </c>
      <c r="G50" s="405" t="s">
        <v>2519</v>
      </c>
      <c r="H50" s="405" t="s">
        <v>2519</v>
      </c>
      <c r="I50" s="417" t="s">
        <v>2665</v>
      </c>
      <c r="J50" s="411">
        <v>0</v>
      </c>
      <c r="K50" s="405">
        <v>0</v>
      </c>
      <c r="L50" s="405">
        <v>0</v>
      </c>
      <c r="M50" s="405">
        <v>100</v>
      </c>
      <c r="N50" s="542">
        <f t="shared" si="4"/>
        <v>20</v>
      </c>
      <c r="O50" s="542">
        <f t="shared" si="5"/>
        <v>20</v>
      </c>
      <c r="P50" s="542">
        <f t="shared" si="6"/>
        <v>20</v>
      </c>
      <c r="Q50" s="552">
        <f t="shared" si="7"/>
        <v>20</v>
      </c>
      <c r="YO50" s="29"/>
      <c r="YP50" s="29"/>
    </row>
    <row r="51" spans="1:666" ht="15.75" x14ac:dyDescent="0.25">
      <c r="A51" s="405">
        <v>9</v>
      </c>
      <c r="B51" s="418" t="s">
        <v>1227</v>
      </c>
      <c r="C51" s="405" t="s">
        <v>1228</v>
      </c>
      <c r="D51" s="542">
        <v>2500</v>
      </c>
      <c r="E51" s="405" t="s">
        <v>1229</v>
      </c>
      <c r="F51" s="405">
        <v>160</v>
      </c>
      <c r="G51" s="405" t="s">
        <v>2519</v>
      </c>
      <c r="H51" s="405" t="s">
        <v>2519</v>
      </c>
      <c r="I51" s="417" t="s">
        <v>2665</v>
      </c>
      <c r="J51" s="411">
        <v>0</v>
      </c>
      <c r="K51" s="405">
        <v>0</v>
      </c>
      <c r="L51" s="405">
        <v>0</v>
      </c>
      <c r="M51" s="405">
        <v>100</v>
      </c>
      <c r="N51" s="542">
        <f t="shared" si="4"/>
        <v>40</v>
      </c>
      <c r="O51" s="542">
        <f t="shared" si="5"/>
        <v>40</v>
      </c>
      <c r="P51" s="542">
        <f t="shared" si="6"/>
        <v>40</v>
      </c>
      <c r="Q51" s="552">
        <f t="shared" si="7"/>
        <v>40</v>
      </c>
      <c r="YO51" s="29"/>
      <c r="YP51" s="29"/>
    </row>
    <row r="52" spans="1:666" ht="15.75" x14ac:dyDescent="0.25">
      <c r="A52" s="405">
        <v>10</v>
      </c>
      <c r="B52" s="418" t="s">
        <v>1227</v>
      </c>
      <c r="C52" s="405" t="s">
        <v>1230</v>
      </c>
      <c r="D52" s="542">
        <v>2500</v>
      </c>
      <c r="E52" s="405" t="s">
        <v>1229</v>
      </c>
      <c r="F52" s="405">
        <v>160</v>
      </c>
      <c r="G52" s="405" t="s">
        <v>2519</v>
      </c>
      <c r="H52" s="405" t="s">
        <v>2519</v>
      </c>
      <c r="I52" s="417" t="s">
        <v>2665</v>
      </c>
      <c r="J52" s="411">
        <v>0</v>
      </c>
      <c r="K52" s="405">
        <v>0</v>
      </c>
      <c r="L52" s="405">
        <v>0</v>
      </c>
      <c r="M52" s="405">
        <v>100</v>
      </c>
      <c r="N52" s="542">
        <f t="shared" si="4"/>
        <v>40</v>
      </c>
      <c r="O52" s="542">
        <f t="shared" si="5"/>
        <v>40</v>
      </c>
      <c r="P52" s="542">
        <f t="shared" si="6"/>
        <v>40</v>
      </c>
      <c r="Q52" s="552">
        <f t="shared" si="7"/>
        <v>40</v>
      </c>
      <c r="YO52" s="29"/>
      <c r="YP52" s="29"/>
    </row>
    <row r="53" spans="1:666" ht="15.75" x14ac:dyDescent="0.25">
      <c r="A53" s="405">
        <v>11</v>
      </c>
      <c r="B53" s="418" t="s">
        <v>1222</v>
      </c>
      <c r="C53" s="405" t="s">
        <v>1231</v>
      </c>
      <c r="D53" s="542">
        <v>450</v>
      </c>
      <c r="E53" s="405" t="s">
        <v>1215</v>
      </c>
      <c r="F53" s="405">
        <v>400</v>
      </c>
      <c r="G53" s="405" t="s">
        <v>2519</v>
      </c>
      <c r="H53" s="405" t="s">
        <v>2519</v>
      </c>
      <c r="I53" s="417" t="s">
        <v>2665</v>
      </c>
      <c r="J53" s="411">
        <v>0</v>
      </c>
      <c r="K53" s="405">
        <v>0</v>
      </c>
      <c r="L53" s="405">
        <v>0</v>
      </c>
      <c r="M53" s="405">
        <v>100</v>
      </c>
      <c r="N53" s="542">
        <f t="shared" si="4"/>
        <v>100</v>
      </c>
      <c r="O53" s="542">
        <f t="shared" si="5"/>
        <v>100</v>
      </c>
      <c r="P53" s="542">
        <f t="shared" si="6"/>
        <v>100</v>
      </c>
      <c r="Q53" s="552">
        <f t="shared" si="7"/>
        <v>100</v>
      </c>
      <c r="YO53" s="29"/>
      <c r="YP53" s="29"/>
    </row>
    <row r="54" spans="1:666" ht="15.75" x14ac:dyDescent="0.25">
      <c r="A54" s="405">
        <v>12</v>
      </c>
      <c r="B54" s="418" t="s">
        <v>1213</v>
      </c>
      <c r="C54" s="405" t="s">
        <v>1232</v>
      </c>
      <c r="D54" s="542">
        <v>200</v>
      </c>
      <c r="E54" s="405" t="s">
        <v>1215</v>
      </c>
      <c r="F54" s="405">
        <v>400</v>
      </c>
      <c r="G54" s="405" t="s">
        <v>2519</v>
      </c>
      <c r="H54" s="405" t="s">
        <v>2519</v>
      </c>
      <c r="I54" s="417" t="s">
        <v>2665</v>
      </c>
      <c r="J54" s="411">
        <v>0</v>
      </c>
      <c r="K54" s="405">
        <v>0</v>
      </c>
      <c r="L54" s="405">
        <v>0</v>
      </c>
      <c r="M54" s="405">
        <v>100</v>
      </c>
      <c r="N54" s="542">
        <f t="shared" si="4"/>
        <v>100</v>
      </c>
      <c r="O54" s="542">
        <f t="shared" si="5"/>
        <v>100</v>
      </c>
      <c r="P54" s="542">
        <f t="shared" si="6"/>
        <v>100</v>
      </c>
      <c r="Q54" s="552">
        <f t="shared" si="7"/>
        <v>100</v>
      </c>
      <c r="YO54" s="29"/>
      <c r="YP54" s="29"/>
    </row>
    <row r="55" spans="1:666" ht="15.75" x14ac:dyDescent="0.25">
      <c r="A55" s="405">
        <v>13</v>
      </c>
      <c r="B55" s="418" t="s">
        <v>1233</v>
      </c>
      <c r="C55" s="405" t="s">
        <v>1234</v>
      </c>
      <c r="D55" s="542">
        <v>400</v>
      </c>
      <c r="E55" s="405" t="s">
        <v>1215</v>
      </c>
      <c r="F55" s="405">
        <v>40</v>
      </c>
      <c r="G55" s="405" t="s">
        <v>2519</v>
      </c>
      <c r="H55" s="405" t="s">
        <v>2519</v>
      </c>
      <c r="I55" s="417" t="s">
        <v>2665</v>
      </c>
      <c r="J55" s="411">
        <v>0</v>
      </c>
      <c r="K55" s="405">
        <v>0</v>
      </c>
      <c r="L55" s="405">
        <v>0</v>
      </c>
      <c r="M55" s="405">
        <v>100</v>
      </c>
      <c r="N55" s="542">
        <f t="shared" si="4"/>
        <v>10</v>
      </c>
      <c r="O55" s="542">
        <f t="shared" si="5"/>
        <v>10</v>
      </c>
      <c r="P55" s="542">
        <f t="shared" si="6"/>
        <v>10</v>
      </c>
      <c r="Q55" s="552">
        <f t="shared" si="7"/>
        <v>10</v>
      </c>
      <c r="YO55" s="29"/>
      <c r="YP55" s="29"/>
    </row>
    <row r="56" spans="1:666" ht="15.75" x14ac:dyDescent="0.25">
      <c r="A56" s="405">
        <v>14</v>
      </c>
      <c r="B56" s="418" t="s">
        <v>1235</v>
      </c>
      <c r="C56" s="405" t="s">
        <v>1236</v>
      </c>
      <c r="D56" s="542">
        <v>200</v>
      </c>
      <c r="E56" s="405" t="s">
        <v>1212</v>
      </c>
      <c r="F56" s="405">
        <v>640</v>
      </c>
      <c r="G56" s="405" t="s">
        <v>2519</v>
      </c>
      <c r="H56" s="405" t="s">
        <v>2519</v>
      </c>
      <c r="I56" s="417" t="s">
        <v>2665</v>
      </c>
      <c r="J56" s="411">
        <v>0</v>
      </c>
      <c r="K56" s="405">
        <v>0</v>
      </c>
      <c r="L56" s="405">
        <v>0</v>
      </c>
      <c r="M56" s="405">
        <v>100</v>
      </c>
      <c r="N56" s="542">
        <f t="shared" si="4"/>
        <v>160</v>
      </c>
      <c r="O56" s="542">
        <f t="shared" si="5"/>
        <v>160</v>
      </c>
      <c r="P56" s="542">
        <f t="shared" si="6"/>
        <v>160</v>
      </c>
      <c r="Q56" s="552">
        <f t="shared" si="7"/>
        <v>160</v>
      </c>
      <c r="YO56" s="29"/>
      <c r="YP56" s="29"/>
    </row>
    <row r="57" spans="1:666" ht="15.75" x14ac:dyDescent="0.25">
      <c r="A57" s="405">
        <v>15</v>
      </c>
      <c r="B57" s="418" t="s">
        <v>1235</v>
      </c>
      <c r="C57" s="405" t="s">
        <v>1237</v>
      </c>
      <c r="D57" s="542">
        <v>1000</v>
      </c>
      <c r="E57" s="405" t="s">
        <v>1229</v>
      </c>
      <c r="F57" s="405">
        <v>160</v>
      </c>
      <c r="G57" s="405" t="s">
        <v>2519</v>
      </c>
      <c r="H57" s="405" t="s">
        <v>2519</v>
      </c>
      <c r="I57" s="417" t="s">
        <v>2665</v>
      </c>
      <c r="J57" s="411">
        <v>0</v>
      </c>
      <c r="K57" s="405">
        <v>0</v>
      </c>
      <c r="L57" s="405">
        <v>0</v>
      </c>
      <c r="M57" s="405">
        <v>100</v>
      </c>
      <c r="N57" s="542">
        <f t="shared" si="4"/>
        <v>40</v>
      </c>
      <c r="O57" s="542">
        <f t="shared" si="5"/>
        <v>40</v>
      </c>
      <c r="P57" s="542">
        <f t="shared" si="6"/>
        <v>40</v>
      </c>
      <c r="Q57" s="552">
        <f t="shared" si="7"/>
        <v>40</v>
      </c>
      <c r="YO57" s="29"/>
      <c r="YP57" s="29"/>
    </row>
    <row r="58" spans="1:666" ht="15.75" x14ac:dyDescent="0.25">
      <c r="A58" s="405">
        <v>16</v>
      </c>
      <c r="B58" s="418" t="s">
        <v>1238</v>
      </c>
      <c r="C58" s="405" t="s">
        <v>1239</v>
      </c>
      <c r="D58" s="542">
        <v>15000</v>
      </c>
      <c r="E58" s="405" t="s">
        <v>1212</v>
      </c>
      <c r="F58" s="405">
        <v>40</v>
      </c>
      <c r="G58" s="405" t="s">
        <v>2519</v>
      </c>
      <c r="H58" s="405" t="s">
        <v>2519</v>
      </c>
      <c r="I58" s="417" t="s">
        <v>2665</v>
      </c>
      <c r="J58" s="411">
        <v>0</v>
      </c>
      <c r="K58" s="405">
        <v>0</v>
      </c>
      <c r="L58" s="405">
        <v>0</v>
      </c>
      <c r="M58" s="405">
        <v>100</v>
      </c>
      <c r="N58" s="542">
        <f t="shared" si="4"/>
        <v>10</v>
      </c>
      <c r="O58" s="542">
        <f t="shared" si="5"/>
        <v>10</v>
      </c>
      <c r="P58" s="542">
        <f t="shared" si="6"/>
        <v>10</v>
      </c>
      <c r="Q58" s="552">
        <f t="shared" si="7"/>
        <v>10</v>
      </c>
      <c r="YO58" s="29"/>
      <c r="YP58" s="29"/>
    </row>
    <row r="59" spans="1:666" ht="15.75" x14ac:dyDescent="0.25">
      <c r="A59" s="405">
        <v>17</v>
      </c>
      <c r="B59" s="418" t="s">
        <v>1240</v>
      </c>
      <c r="C59" s="405" t="s">
        <v>1241</v>
      </c>
      <c r="D59" s="542">
        <v>12000</v>
      </c>
      <c r="E59" s="405" t="s">
        <v>1212</v>
      </c>
      <c r="F59" s="405">
        <v>20</v>
      </c>
      <c r="G59" s="405" t="s">
        <v>2519</v>
      </c>
      <c r="H59" s="405" t="s">
        <v>2519</v>
      </c>
      <c r="I59" s="417" t="s">
        <v>2665</v>
      </c>
      <c r="J59" s="411">
        <v>0</v>
      </c>
      <c r="K59" s="405">
        <v>0</v>
      </c>
      <c r="L59" s="405">
        <v>0</v>
      </c>
      <c r="M59" s="405">
        <v>100</v>
      </c>
      <c r="N59" s="542">
        <f t="shared" si="4"/>
        <v>5</v>
      </c>
      <c r="O59" s="542">
        <f t="shared" si="5"/>
        <v>5</v>
      </c>
      <c r="P59" s="542">
        <f t="shared" si="6"/>
        <v>5</v>
      </c>
      <c r="Q59" s="552">
        <f t="shared" si="7"/>
        <v>5</v>
      </c>
      <c r="YO59" s="29"/>
      <c r="YP59" s="29"/>
    </row>
    <row r="60" spans="1:666" ht="15.75" customHeight="1" x14ac:dyDescent="0.25">
      <c r="A60" s="405">
        <v>18</v>
      </c>
      <c r="B60" s="418" t="s">
        <v>1242</v>
      </c>
      <c r="C60" s="405" t="s">
        <v>1243</v>
      </c>
      <c r="D60" s="542">
        <v>18000</v>
      </c>
      <c r="E60" s="405" t="s">
        <v>1212</v>
      </c>
      <c r="F60" s="405">
        <v>10</v>
      </c>
      <c r="G60" s="405" t="s">
        <v>2519</v>
      </c>
      <c r="H60" s="405" t="s">
        <v>2519</v>
      </c>
      <c r="I60" s="417" t="s">
        <v>2665</v>
      </c>
      <c r="J60" s="411">
        <v>0</v>
      </c>
      <c r="K60" s="405">
        <v>0</v>
      </c>
      <c r="L60" s="405">
        <v>0</v>
      </c>
      <c r="M60" s="405">
        <v>100</v>
      </c>
      <c r="N60" s="542">
        <f t="shared" si="4"/>
        <v>2.5</v>
      </c>
      <c r="O60" s="542">
        <f t="shared" si="5"/>
        <v>2.5</v>
      </c>
      <c r="P60" s="542">
        <f t="shared" si="6"/>
        <v>2.5</v>
      </c>
      <c r="Q60" s="552">
        <f t="shared" si="7"/>
        <v>2.5</v>
      </c>
      <c r="YO60" s="29"/>
      <c r="YP60" s="29"/>
    </row>
    <row r="61" spans="1:666" ht="15.75" x14ac:dyDescent="0.25">
      <c r="A61" s="405">
        <v>19</v>
      </c>
      <c r="B61" s="418" t="s">
        <v>1244</v>
      </c>
      <c r="C61" s="405" t="s">
        <v>1245</v>
      </c>
      <c r="D61" s="542">
        <v>2000</v>
      </c>
      <c r="E61" s="405" t="s">
        <v>1212</v>
      </c>
      <c r="F61" s="405">
        <v>160</v>
      </c>
      <c r="G61" s="405" t="s">
        <v>2519</v>
      </c>
      <c r="H61" s="405" t="s">
        <v>2519</v>
      </c>
      <c r="I61" s="417" t="s">
        <v>2665</v>
      </c>
      <c r="J61" s="411">
        <v>0</v>
      </c>
      <c r="K61" s="405">
        <v>0</v>
      </c>
      <c r="L61" s="405">
        <v>0</v>
      </c>
      <c r="M61" s="405">
        <v>100</v>
      </c>
      <c r="N61" s="542">
        <f t="shared" si="4"/>
        <v>40</v>
      </c>
      <c r="O61" s="542">
        <f t="shared" si="5"/>
        <v>40</v>
      </c>
      <c r="P61" s="542">
        <f t="shared" si="6"/>
        <v>40</v>
      </c>
      <c r="Q61" s="552">
        <f t="shared" si="7"/>
        <v>40</v>
      </c>
      <c r="YO61" s="29"/>
      <c r="YP61" s="29"/>
    </row>
    <row r="62" spans="1:666" ht="15.75" x14ac:dyDescent="0.25">
      <c r="A62" s="405">
        <v>20</v>
      </c>
      <c r="B62" s="418" t="s">
        <v>1246</v>
      </c>
      <c r="C62" s="405" t="s">
        <v>1247</v>
      </c>
      <c r="D62" s="542">
        <v>8000</v>
      </c>
      <c r="E62" s="405" t="s">
        <v>1229</v>
      </c>
      <c r="F62" s="405">
        <v>40</v>
      </c>
      <c r="G62" s="405" t="s">
        <v>2519</v>
      </c>
      <c r="H62" s="405" t="s">
        <v>2519</v>
      </c>
      <c r="I62" s="417" t="s">
        <v>2665</v>
      </c>
      <c r="J62" s="411">
        <v>0</v>
      </c>
      <c r="K62" s="405">
        <v>0</v>
      </c>
      <c r="L62" s="405">
        <v>0</v>
      </c>
      <c r="M62" s="405">
        <v>100</v>
      </c>
      <c r="N62" s="542">
        <f t="shared" si="4"/>
        <v>10</v>
      </c>
      <c r="O62" s="542">
        <f t="shared" si="5"/>
        <v>10</v>
      </c>
      <c r="P62" s="542">
        <f t="shared" si="6"/>
        <v>10</v>
      </c>
      <c r="Q62" s="552">
        <f t="shared" si="7"/>
        <v>10</v>
      </c>
      <c r="YO62" s="29"/>
      <c r="YP62" s="29"/>
    </row>
    <row r="63" spans="1:666" ht="15.75" x14ac:dyDescent="0.25">
      <c r="A63" s="405">
        <v>21</v>
      </c>
      <c r="B63" s="418" t="s">
        <v>1235</v>
      </c>
      <c r="C63" s="405" t="s">
        <v>1248</v>
      </c>
      <c r="D63" s="542">
        <v>800</v>
      </c>
      <c r="E63" s="405" t="s">
        <v>1229</v>
      </c>
      <c r="F63" s="405">
        <v>40</v>
      </c>
      <c r="G63" s="405" t="s">
        <v>2519</v>
      </c>
      <c r="H63" s="405" t="s">
        <v>2519</v>
      </c>
      <c r="I63" s="417" t="s">
        <v>2665</v>
      </c>
      <c r="J63" s="411">
        <v>0</v>
      </c>
      <c r="K63" s="405">
        <v>0</v>
      </c>
      <c r="L63" s="405">
        <v>0</v>
      </c>
      <c r="M63" s="405">
        <v>100</v>
      </c>
      <c r="N63" s="542">
        <f t="shared" si="4"/>
        <v>10</v>
      </c>
      <c r="O63" s="542">
        <f t="shared" si="5"/>
        <v>10</v>
      </c>
      <c r="P63" s="542">
        <f t="shared" si="6"/>
        <v>10</v>
      </c>
      <c r="Q63" s="552">
        <f t="shared" si="7"/>
        <v>10</v>
      </c>
      <c r="YO63" s="29"/>
      <c r="YP63" s="29"/>
    </row>
    <row r="64" spans="1:666" ht="15.75" x14ac:dyDescent="0.25">
      <c r="A64" s="405">
        <v>22</v>
      </c>
      <c r="B64" s="418" t="s">
        <v>1249</v>
      </c>
      <c r="C64" s="405" t="s">
        <v>1250</v>
      </c>
      <c r="D64" s="542">
        <v>15000</v>
      </c>
      <c r="E64" s="405" t="s">
        <v>1212</v>
      </c>
      <c r="F64" s="405">
        <v>40</v>
      </c>
      <c r="G64" s="405" t="s">
        <v>2519</v>
      </c>
      <c r="H64" s="405" t="s">
        <v>2519</v>
      </c>
      <c r="I64" s="417" t="s">
        <v>2665</v>
      </c>
      <c r="J64" s="411">
        <v>0</v>
      </c>
      <c r="K64" s="405">
        <v>0</v>
      </c>
      <c r="L64" s="405">
        <v>0</v>
      </c>
      <c r="M64" s="405">
        <v>100</v>
      </c>
      <c r="N64" s="542">
        <f t="shared" si="4"/>
        <v>10</v>
      </c>
      <c r="O64" s="542">
        <f t="shared" si="5"/>
        <v>10</v>
      </c>
      <c r="P64" s="542">
        <f t="shared" si="6"/>
        <v>10</v>
      </c>
      <c r="Q64" s="552">
        <f t="shared" si="7"/>
        <v>10</v>
      </c>
      <c r="YO64" s="29"/>
      <c r="YP64" s="29"/>
    </row>
    <row r="65" spans="1:666" ht="15.75" x14ac:dyDescent="0.25">
      <c r="A65" s="405">
        <v>23</v>
      </c>
      <c r="B65" s="418" t="s">
        <v>1251</v>
      </c>
      <c r="C65" s="405" t="s">
        <v>1252</v>
      </c>
      <c r="D65" s="542">
        <v>5000</v>
      </c>
      <c r="E65" s="405" t="s">
        <v>1212</v>
      </c>
      <c r="F65" s="405">
        <v>40</v>
      </c>
      <c r="G65" s="405" t="s">
        <v>2519</v>
      </c>
      <c r="H65" s="405" t="s">
        <v>2519</v>
      </c>
      <c r="I65" s="417" t="s">
        <v>2665</v>
      </c>
      <c r="J65" s="411">
        <v>0</v>
      </c>
      <c r="K65" s="405">
        <v>0</v>
      </c>
      <c r="L65" s="405">
        <v>0</v>
      </c>
      <c r="M65" s="405">
        <v>100</v>
      </c>
      <c r="N65" s="542">
        <f t="shared" si="4"/>
        <v>10</v>
      </c>
      <c r="O65" s="542">
        <f t="shared" si="5"/>
        <v>10</v>
      </c>
      <c r="P65" s="542">
        <f t="shared" si="6"/>
        <v>10</v>
      </c>
      <c r="Q65" s="552">
        <f t="shared" si="7"/>
        <v>10</v>
      </c>
      <c r="YO65" s="29"/>
      <c r="YP65" s="29"/>
    </row>
    <row r="66" spans="1:666" ht="15.75" x14ac:dyDescent="0.25">
      <c r="A66" s="405">
        <v>24</v>
      </c>
      <c r="B66" s="418" t="s">
        <v>1253</v>
      </c>
      <c r="C66" s="405" t="s">
        <v>1254</v>
      </c>
      <c r="D66" s="542">
        <v>400</v>
      </c>
      <c r="E66" s="405" t="s">
        <v>1215</v>
      </c>
      <c r="F66" s="405">
        <v>40</v>
      </c>
      <c r="G66" s="405" t="s">
        <v>2519</v>
      </c>
      <c r="H66" s="405" t="s">
        <v>2519</v>
      </c>
      <c r="I66" s="417" t="s">
        <v>2665</v>
      </c>
      <c r="J66" s="411">
        <v>0</v>
      </c>
      <c r="K66" s="405">
        <v>0</v>
      </c>
      <c r="L66" s="405">
        <v>0</v>
      </c>
      <c r="M66" s="405">
        <v>100</v>
      </c>
      <c r="N66" s="542">
        <f t="shared" si="4"/>
        <v>10</v>
      </c>
      <c r="O66" s="542">
        <f t="shared" si="5"/>
        <v>10</v>
      </c>
      <c r="P66" s="542">
        <f t="shared" si="6"/>
        <v>10</v>
      </c>
      <c r="Q66" s="552">
        <f t="shared" si="7"/>
        <v>10</v>
      </c>
      <c r="YO66" s="29"/>
      <c r="YP66" s="29"/>
    </row>
    <row r="67" spans="1:666" ht="15.75" x14ac:dyDescent="0.25">
      <c r="A67" s="405">
        <v>25</v>
      </c>
      <c r="B67" s="25" t="s">
        <v>2737</v>
      </c>
      <c r="C67" s="405" t="s">
        <v>1255</v>
      </c>
      <c r="D67" s="542">
        <v>500</v>
      </c>
      <c r="E67" s="405" t="s">
        <v>1229</v>
      </c>
      <c r="F67" s="405">
        <v>40</v>
      </c>
      <c r="G67" s="405" t="s">
        <v>2519</v>
      </c>
      <c r="H67" s="405" t="s">
        <v>2519</v>
      </c>
      <c r="I67" s="417" t="s">
        <v>2665</v>
      </c>
      <c r="J67" s="411">
        <v>0</v>
      </c>
      <c r="K67" s="405">
        <v>0</v>
      </c>
      <c r="L67" s="405">
        <v>0</v>
      </c>
      <c r="M67" s="405">
        <v>100</v>
      </c>
      <c r="N67" s="542">
        <f t="shared" si="4"/>
        <v>10</v>
      </c>
      <c r="O67" s="542">
        <f t="shared" si="5"/>
        <v>10</v>
      </c>
      <c r="P67" s="542">
        <f t="shared" si="6"/>
        <v>10</v>
      </c>
      <c r="Q67" s="552">
        <f t="shared" si="7"/>
        <v>10</v>
      </c>
      <c r="YO67" s="29"/>
      <c r="YP67" s="29"/>
    </row>
    <row r="68" spans="1:666" ht="15.75" x14ac:dyDescent="0.25">
      <c r="A68" s="405">
        <v>26</v>
      </c>
      <c r="B68" s="418" t="s">
        <v>1256</v>
      </c>
      <c r="C68" s="405" t="s">
        <v>1257</v>
      </c>
      <c r="D68" s="542">
        <v>25000</v>
      </c>
      <c r="E68" s="405" t="s">
        <v>1212</v>
      </c>
      <c r="F68" s="405">
        <v>80</v>
      </c>
      <c r="G68" s="405" t="s">
        <v>2519</v>
      </c>
      <c r="H68" s="405" t="s">
        <v>2519</v>
      </c>
      <c r="I68" s="417" t="s">
        <v>2665</v>
      </c>
      <c r="J68" s="411">
        <v>0</v>
      </c>
      <c r="K68" s="405">
        <v>0</v>
      </c>
      <c r="L68" s="405">
        <v>0</v>
      </c>
      <c r="M68" s="405">
        <v>100</v>
      </c>
      <c r="N68" s="542">
        <f t="shared" si="4"/>
        <v>20</v>
      </c>
      <c r="O68" s="542">
        <f t="shared" si="5"/>
        <v>20</v>
      </c>
      <c r="P68" s="542">
        <f t="shared" si="6"/>
        <v>20</v>
      </c>
      <c r="Q68" s="552">
        <f t="shared" si="7"/>
        <v>20</v>
      </c>
      <c r="YO68" s="29"/>
      <c r="YP68" s="29"/>
    </row>
    <row r="69" spans="1:666" ht="15.75" x14ac:dyDescent="0.25">
      <c r="A69" s="405">
        <v>27</v>
      </c>
      <c r="B69" s="418" t="s">
        <v>1258</v>
      </c>
      <c r="C69" s="405" t="s">
        <v>1259</v>
      </c>
      <c r="D69" s="542">
        <v>125000</v>
      </c>
      <c r="E69" s="405" t="s">
        <v>1212</v>
      </c>
      <c r="F69" s="405">
        <v>10</v>
      </c>
      <c r="G69" s="405" t="s">
        <v>2519</v>
      </c>
      <c r="H69" s="405" t="s">
        <v>2519</v>
      </c>
      <c r="I69" s="417" t="s">
        <v>2665</v>
      </c>
      <c r="J69" s="411">
        <v>0</v>
      </c>
      <c r="K69" s="405">
        <v>0</v>
      </c>
      <c r="L69" s="405">
        <v>0</v>
      </c>
      <c r="M69" s="405">
        <v>100</v>
      </c>
      <c r="N69" s="542">
        <f t="shared" si="4"/>
        <v>2.5</v>
      </c>
      <c r="O69" s="542">
        <f t="shared" si="5"/>
        <v>2.5</v>
      </c>
      <c r="P69" s="542">
        <f t="shared" si="6"/>
        <v>2.5</v>
      </c>
      <c r="Q69" s="552">
        <f t="shared" si="7"/>
        <v>2.5</v>
      </c>
      <c r="YO69" s="29"/>
      <c r="YP69" s="29"/>
    </row>
    <row r="70" spans="1:666" ht="15.75" x14ac:dyDescent="0.25">
      <c r="A70" s="405">
        <v>28</v>
      </c>
      <c r="B70" s="418" t="s">
        <v>1260</v>
      </c>
      <c r="C70" s="405" t="s">
        <v>1261</v>
      </c>
      <c r="D70" s="542">
        <v>12000</v>
      </c>
      <c r="E70" s="405" t="s">
        <v>1212</v>
      </c>
      <c r="F70" s="405">
        <v>40</v>
      </c>
      <c r="G70" s="405" t="s">
        <v>2519</v>
      </c>
      <c r="H70" s="405" t="s">
        <v>2519</v>
      </c>
      <c r="I70" s="417" t="s">
        <v>2665</v>
      </c>
      <c r="J70" s="411">
        <v>0</v>
      </c>
      <c r="K70" s="405">
        <v>0</v>
      </c>
      <c r="L70" s="405">
        <v>0</v>
      </c>
      <c r="M70" s="405">
        <v>100</v>
      </c>
      <c r="N70" s="542">
        <f t="shared" si="4"/>
        <v>10</v>
      </c>
      <c r="O70" s="542">
        <f t="shared" si="5"/>
        <v>10</v>
      </c>
      <c r="P70" s="542">
        <f t="shared" si="6"/>
        <v>10</v>
      </c>
      <c r="Q70" s="552">
        <f t="shared" si="7"/>
        <v>10</v>
      </c>
      <c r="YO70" s="29"/>
      <c r="YP70" s="29"/>
    </row>
    <row r="71" spans="1:666" ht="15.75" x14ac:dyDescent="0.25">
      <c r="A71" s="405">
        <v>1</v>
      </c>
      <c r="B71" s="418" t="s">
        <v>1262</v>
      </c>
      <c r="C71" s="405" t="s">
        <v>1263</v>
      </c>
      <c r="D71" s="542">
        <v>1000</v>
      </c>
      <c r="E71" s="405" t="s">
        <v>1218</v>
      </c>
      <c r="F71" s="405">
        <v>72</v>
      </c>
      <c r="G71" s="405" t="s">
        <v>2519</v>
      </c>
      <c r="H71" s="405" t="s">
        <v>2519</v>
      </c>
      <c r="I71" s="417" t="s">
        <v>2665</v>
      </c>
      <c r="J71" s="411">
        <v>0</v>
      </c>
      <c r="K71" s="405">
        <v>0</v>
      </c>
      <c r="L71" s="405">
        <v>0</v>
      </c>
      <c r="M71" s="405">
        <v>100</v>
      </c>
      <c r="N71" s="542">
        <f t="shared" si="4"/>
        <v>18</v>
      </c>
      <c r="O71" s="542">
        <f t="shared" si="5"/>
        <v>18</v>
      </c>
      <c r="P71" s="542">
        <f t="shared" si="6"/>
        <v>18</v>
      </c>
      <c r="Q71" s="552">
        <f t="shared" si="7"/>
        <v>18</v>
      </c>
      <c r="YO71" s="29"/>
      <c r="YP71" s="29"/>
    </row>
    <row r="72" spans="1:666" ht="15.75" x14ac:dyDescent="0.25">
      <c r="A72" s="405">
        <v>2</v>
      </c>
      <c r="B72" s="418" t="s">
        <v>1213</v>
      </c>
      <c r="C72" s="405" t="s">
        <v>1264</v>
      </c>
      <c r="D72" s="542">
        <v>600</v>
      </c>
      <c r="E72" s="405" t="s">
        <v>1215</v>
      </c>
      <c r="F72" s="405">
        <v>600</v>
      </c>
      <c r="G72" s="405" t="s">
        <v>2519</v>
      </c>
      <c r="H72" s="405" t="s">
        <v>2519</v>
      </c>
      <c r="I72" s="417" t="s">
        <v>2665</v>
      </c>
      <c r="J72" s="411">
        <v>0</v>
      </c>
      <c r="K72" s="405">
        <v>0</v>
      </c>
      <c r="L72" s="405">
        <v>0</v>
      </c>
      <c r="M72" s="405">
        <v>100</v>
      </c>
      <c r="N72" s="542">
        <f t="shared" si="4"/>
        <v>150</v>
      </c>
      <c r="O72" s="542">
        <f t="shared" si="5"/>
        <v>150</v>
      </c>
      <c r="P72" s="542">
        <f t="shared" si="6"/>
        <v>150</v>
      </c>
      <c r="Q72" s="552">
        <f t="shared" si="7"/>
        <v>150</v>
      </c>
      <c r="YO72" s="29"/>
      <c r="YP72" s="29"/>
    </row>
    <row r="73" spans="1:666" ht="15.75" x14ac:dyDescent="0.25">
      <c r="A73" s="405">
        <v>3</v>
      </c>
      <c r="B73" s="418" t="s">
        <v>1216</v>
      </c>
      <c r="C73" s="405" t="s">
        <v>1265</v>
      </c>
      <c r="D73" s="542">
        <v>1200</v>
      </c>
      <c r="E73" s="405" t="s">
        <v>1218</v>
      </c>
      <c r="F73" s="405">
        <v>72</v>
      </c>
      <c r="G73" s="405" t="s">
        <v>2519</v>
      </c>
      <c r="H73" s="405" t="s">
        <v>2519</v>
      </c>
      <c r="I73" s="417" t="s">
        <v>2665</v>
      </c>
      <c r="J73" s="411">
        <v>0</v>
      </c>
      <c r="K73" s="405">
        <v>0</v>
      </c>
      <c r="L73" s="405">
        <v>0</v>
      </c>
      <c r="M73" s="405">
        <v>100</v>
      </c>
      <c r="N73" s="542">
        <f t="shared" si="4"/>
        <v>18</v>
      </c>
      <c r="O73" s="542">
        <f t="shared" si="5"/>
        <v>18</v>
      </c>
      <c r="P73" s="542">
        <f t="shared" si="6"/>
        <v>18</v>
      </c>
      <c r="Q73" s="552">
        <f t="shared" si="7"/>
        <v>18</v>
      </c>
      <c r="YO73" s="29"/>
      <c r="YP73" s="29"/>
    </row>
    <row r="74" spans="1:666" ht="15.75" x14ac:dyDescent="0.25">
      <c r="A74" s="405">
        <v>4</v>
      </c>
      <c r="B74" s="418" t="s">
        <v>1220</v>
      </c>
      <c r="C74" s="405" t="s">
        <v>1221</v>
      </c>
      <c r="D74" s="542">
        <v>2500</v>
      </c>
      <c r="E74" s="405" t="s">
        <v>1218</v>
      </c>
      <c r="F74" s="405">
        <v>72</v>
      </c>
      <c r="G74" s="405" t="s">
        <v>2519</v>
      </c>
      <c r="H74" s="405" t="s">
        <v>2519</v>
      </c>
      <c r="I74" s="417" t="s">
        <v>2665</v>
      </c>
      <c r="J74" s="411">
        <v>0</v>
      </c>
      <c r="K74" s="405">
        <v>0</v>
      </c>
      <c r="L74" s="405">
        <v>0</v>
      </c>
      <c r="M74" s="405">
        <v>100</v>
      </c>
      <c r="N74" s="542">
        <f t="shared" si="4"/>
        <v>18</v>
      </c>
      <c r="O74" s="542">
        <f t="shared" si="5"/>
        <v>18</v>
      </c>
      <c r="P74" s="542">
        <f t="shared" si="6"/>
        <v>18</v>
      </c>
      <c r="Q74" s="552">
        <f t="shared" si="7"/>
        <v>18</v>
      </c>
      <c r="YO74" s="29"/>
      <c r="YP74" s="29"/>
    </row>
    <row r="75" spans="1:666" ht="15.75" x14ac:dyDescent="0.25">
      <c r="A75" s="405">
        <v>5</v>
      </c>
      <c r="B75" s="418" t="s">
        <v>1224</v>
      </c>
      <c r="C75" s="405" t="s">
        <v>1225</v>
      </c>
      <c r="D75" s="542">
        <v>11000</v>
      </c>
      <c r="E75" s="405" t="s">
        <v>1218</v>
      </c>
      <c r="F75" s="405">
        <v>36</v>
      </c>
      <c r="G75" s="405" t="s">
        <v>2519</v>
      </c>
      <c r="H75" s="405" t="s">
        <v>2519</v>
      </c>
      <c r="I75" s="417" t="s">
        <v>2665</v>
      </c>
      <c r="J75" s="411">
        <v>0</v>
      </c>
      <c r="K75" s="405">
        <v>0</v>
      </c>
      <c r="L75" s="405">
        <v>0</v>
      </c>
      <c r="M75" s="405">
        <v>100</v>
      </c>
      <c r="N75" s="542">
        <f t="shared" si="4"/>
        <v>9</v>
      </c>
      <c r="O75" s="542">
        <f t="shared" si="5"/>
        <v>9</v>
      </c>
      <c r="P75" s="542">
        <f t="shared" si="6"/>
        <v>9</v>
      </c>
      <c r="Q75" s="552">
        <f t="shared" si="7"/>
        <v>9</v>
      </c>
      <c r="YO75" s="29"/>
      <c r="YP75" s="29"/>
    </row>
    <row r="76" spans="1:666" ht="15.75" x14ac:dyDescent="0.25">
      <c r="A76" s="405">
        <v>6</v>
      </c>
      <c r="B76" s="418" t="s">
        <v>1224</v>
      </c>
      <c r="C76" s="405" t="s">
        <v>1226</v>
      </c>
      <c r="D76" s="542">
        <v>12000</v>
      </c>
      <c r="E76" s="405" t="s">
        <v>1218</v>
      </c>
      <c r="F76" s="405">
        <v>36</v>
      </c>
      <c r="G76" s="405" t="s">
        <v>2519</v>
      </c>
      <c r="H76" s="405" t="s">
        <v>2519</v>
      </c>
      <c r="I76" s="417" t="s">
        <v>2665</v>
      </c>
      <c r="J76" s="411">
        <v>0</v>
      </c>
      <c r="K76" s="405">
        <v>0</v>
      </c>
      <c r="L76" s="405">
        <v>0</v>
      </c>
      <c r="M76" s="405">
        <v>100</v>
      </c>
      <c r="N76" s="542">
        <f t="shared" si="4"/>
        <v>9</v>
      </c>
      <c r="O76" s="542">
        <f t="shared" si="5"/>
        <v>9</v>
      </c>
      <c r="P76" s="542">
        <f t="shared" si="6"/>
        <v>9</v>
      </c>
      <c r="Q76" s="552">
        <f t="shared" si="7"/>
        <v>9</v>
      </c>
      <c r="YO76" s="29"/>
      <c r="YP76" s="29"/>
    </row>
    <row r="77" spans="1:666" ht="15.75" x14ac:dyDescent="0.25">
      <c r="A77" s="405">
        <v>7</v>
      </c>
      <c r="B77" s="418" t="s">
        <v>1266</v>
      </c>
      <c r="C77" s="405" t="s">
        <v>1228</v>
      </c>
      <c r="D77" s="542">
        <v>3000</v>
      </c>
      <c r="E77" s="405" t="s">
        <v>1229</v>
      </c>
      <c r="F77" s="405">
        <v>36</v>
      </c>
      <c r="G77" s="405" t="s">
        <v>2519</v>
      </c>
      <c r="H77" s="405" t="s">
        <v>2519</v>
      </c>
      <c r="I77" s="417" t="s">
        <v>2665</v>
      </c>
      <c r="J77" s="411">
        <v>0</v>
      </c>
      <c r="K77" s="405">
        <v>0</v>
      </c>
      <c r="L77" s="405">
        <v>0</v>
      </c>
      <c r="M77" s="405">
        <v>100</v>
      </c>
      <c r="N77" s="542">
        <f t="shared" si="4"/>
        <v>9</v>
      </c>
      <c r="O77" s="542">
        <f t="shared" si="5"/>
        <v>9</v>
      </c>
      <c r="P77" s="542">
        <f t="shared" si="6"/>
        <v>9</v>
      </c>
      <c r="Q77" s="552">
        <f t="shared" si="7"/>
        <v>9</v>
      </c>
      <c r="YO77" s="29"/>
      <c r="YP77" s="29"/>
    </row>
    <row r="78" spans="1:666" ht="15.75" x14ac:dyDescent="0.25">
      <c r="A78" s="405">
        <v>8</v>
      </c>
      <c r="B78" s="418" t="s">
        <v>1267</v>
      </c>
      <c r="C78" s="405" t="s">
        <v>1268</v>
      </c>
      <c r="D78" s="542">
        <v>4500</v>
      </c>
      <c r="E78" s="405" t="s">
        <v>1229</v>
      </c>
      <c r="F78" s="405">
        <v>36</v>
      </c>
      <c r="G78" s="405" t="s">
        <v>2519</v>
      </c>
      <c r="H78" s="405" t="s">
        <v>2519</v>
      </c>
      <c r="I78" s="417" t="s">
        <v>2665</v>
      </c>
      <c r="J78" s="411">
        <v>0</v>
      </c>
      <c r="K78" s="405">
        <v>0</v>
      </c>
      <c r="L78" s="405">
        <v>0</v>
      </c>
      <c r="M78" s="405">
        <v>100</v>
      </c>
      <c r="N78" s="542">
        <f t="shared" si="4"/>
        <v>9</v>
      </c>
      <c r="O78" s="542">
        <f t="shared" si="5"/>
        <v>9</v>
      </c>
      <c r="P78" s="542">
        <f t="shared" si="6"/>
        <v>9</v>
      </c>
      <c r="Q78" s="552">
        <f t="shared" si="7"/>
        <v>9</v>
      </c>
      <c r="YO78" s="29"/>
      <c r="YP78" s="29"/>
    </row>
    <row r="79" spans="1:666" ht="15.75" x14ac:dyDescent="0.25">
      <c r="A79" s="405">
        <v>9</v>
      </c>
      <c r="B79" s="418" t="s">
        <v>1222</v>
      </c>
      <c r="C79" s="405" t="s">
        <v>1231</v>
      </c>
      <c r="D79" s="542">
        <v>450</v>
      </c>
      <c r="E79" s="405" t="s">
        <v>1215</v>
      </c>
      <c r="F79" s="405">
        <v>270</v>
      </c>
      <c r="G79" s="405" t="s">
        <v>2519</v>
      </c>
      <c r="H79" s="405" t="s">
        <v>2519</v>
      </c>
      <c r="I79" s="417" t="s">
        <v>2665</v>
      </c>
      <c r="J79" s="411">
        <v>0</v>
      </c>
      <c r="K79" s="405">
        <v>0</v>
      </c>
      <c r="L79" s="405">
        <v>0</v>
      </c>
      <c r="M79" s="405">
        <v>100</v>
      </c>
      <c r="N79" s="542">
        <f t="shared" si="4"/>
        <v>67.5</v>
      </c>
      <c r="O79" s="542">
        <f t="shared" si="5"/>
        <v>67.5</v>
      </c>
      <c r="P79" s="542">
        <f t="shared" si="6"/>
        <v>67.5</v>
      </c>
      <c r="Q79" s="552">
        <f t="shared" si="7"/>
        <v>67.5</v>
      </c>
      <c r="YO79" s="29"/>
      <c r="YP79" s="29"/>
    </row>
    <row r="80" spans="1:666" ht="15.75" x14ac:dyDescent="0.25">
      <c r="A80" s="405">
        <v>10</v>
      </c>
      <c r="B80" s="418" t="s">
        <v>1213</v>
      </c>
      <c r="C80" s="405" t="s">
        <v>1232</v>
      </c>
      <c r="D80" s="542">
        <v>200</v>
      </c>
      <c r="E80" s="405" t="s">
        <v>1215</v>
      </c>
      <c r="F80" s="405">
        <v>90</v>
      </c>
      <c r="G80" s="405" t="s">
        <v>2519</v>
      </c>
      <c r="H80" s="405" t="s">
        <v>2519</v>
      </c>
      <c r="I80" s="417" t="s">
        <v>2665</v>
      </c>
      <c r="J80" s="411">
        <v>0</v>
      </c>
      <c r="K80" s="405">
        <v>0</v>
      </c>
      <c r="L80" s="405">
        <v>0</v>
      </c>
      <c r="M80" s="405">
        <v>100</v>
      </c>
      <c r="N80" s="542">
        <f t="shared" si="4"/>
        <v>22.5</v>
      </c>
      <c r="O80" s="542">
        <f t="shared" si="5"/>
        <v>22.5</v>
      </c>
      <c r="P80" s="542">
        <f t="shared" si="6"/>
        <v>22.5</v>
      </c>
      <c r="Q80" s="552">
        <f t="shared" si="7"/>
        <v>22.5</v>
      </c>
      <c r="YO80" s="29"/>
      <c r="YP80" s="29"/>
    </row>
    <row r="81" spans="1:666" ht="15.75" x14ac:dyDescent="0.25">
      <c r="A81" s="405">
        <v>11</v>
      </c>
      <c r="B81" s="418" t="s">
        <v>1233</v>
      </c>
      <c r="C81" s="405" t="s">
        <v>1234</v>
      </c>
      <c r="D81" s="542">
        <v>400</v>
      </c>
      <c r="E81" s="405" t="s">
        <v>1215</v>
      </c>
      <c r="F81" s="405">
        <v>15</v>
      </c>
      <c r="G81" s="405" t="s">
        <v>2519</v>
      </c>
      <c r="H81" s="405" t="s">
        <v>2519</v>
      </c>
      <c r="I81" s="417" t="s">
        <v>2665</v>
      </c>
      <c r="J81" s="411">
        <v>0</v>
      </c>
      <c r="K81" s="405">
        <v>0</v>
      </c>
      <c r="L81" s="405">
        <v>0</v>
      </c>
      <c r="M81" s="405">
        <v>100</v>
      </c>
      <c r="N81" s="542">
        <f t="shared" si="4"/>
        <v>3.75</v>
      </c>
      <c r="O81" s="542">
        <f t="shared" si="5"/>
        <v>3.75</v>
      </c>
      <c r="P81" s="542">
        <f t="shared" si="6"/>
        <v>3.75</v>
      </c>
      <c r="Q81" s="552">
        <f t="shared" si="7"/>
        <v>3.75</v>
      </c>
      <c r="YO81" s="29"/>
      <c r="YP81" s="29"/>
    </row>
    <row r="82" spans="1:666" ht="15.75" x14ac:dyDescent="0.25">
      <c r="A82" s="405">
        <v>12</v>
      </c>
      <c r="B82" s="418" t="s">
        <v>1235</v>
      </c>
      <c r="C82" s="405" t="s">
        <v>1236</v>
      </c>
      <c r="D82" s="542">
        <v>800</v>
      </c>
      <c r="E82" s="405" t="s">
        <v>1229</v>
      </c>
      <c r="F82" s="405">
        <v>18</v>
      </c>
      <c r="G82" s="405" t="s">
        <v>2519</v>
      </c>
      <c r="H82" s="405" t="s">
        <v>2519</v>
      </c>
      <c r="I82" s="417" t="s">
        <v>2665</v>
      </c>
      <c r="J82" s="411">
        <v>0</v>
      </c>
      <c r="K82" s="405">
        <v>0</v>
      </c>
      <c r="L82" s="405">
        <v>0</v>
      </c>
      <c r="M82" s="405">
        <v>100</v>
      </c>
      <c r="N82" s="542">
        <f t="shared" si="4"/>
        <v>4.5</v>
      </c>
      <c r="O82" s="542">
        <f t="shared" si="5"/>
        <v>4.5</v>
      </c>
      <c r="P82" s="542">
        <f t="shared" si="6"/>
        <v>4.5</v>
      </c>
      <c r="Q82" s="552">
        <f t="shared" si="7"/>
        <v>4.5</v>
      </c>
      <c r="YO82" s="29"/>
      <c r="YP82" s="29"/>
    </row>
    <row r="83" spans="1:666" ht="15.75" x14ac:dyDescent="0.25">
      <c r="A83" s="405">
        <v>13</v>
      </c>
      <c r="B83" s="418" t="s">
        <v>1244</v>
      </c>
      <c r="C83" s="405" t="s">
        <v>1245</v>
      </c>
      <c r="D83" s="542">
        <v>3500</v>
      </c>
      <c r="E83" s="405" t="s">
        <v>1229</v>
      </c>
      <c r="F83" s="405">
        <v>9</v>
      </c>
      <c r="G83" s="405" t="s">
        <v>2519</v>
      </c>
      <c r="H83" s="405" t="s">
        <v>2519</v>
      </c>
      <c r="I83" s="417" t="s">
        <v>2665</v>
      </c>
      <c r="J83" s="411">
        <v>0</v>
      </c>
      <c r="K83" s="405">
        <v>0</v>
      </c>
      <c r="L83" s="405">
        <v>0</v>
      </c>
      <c r="M83" s="405">
        <v>100</v>
      </c>
      <c r="N83" s="542">
        <f t="shared" si="4"/>
        <v>2.25</v>
      </c>
      <c r="O83" s="542">
        <f t="shared" si="5"/>
        <v>2.25</v>
      </c>
      <c r="P83" s="542">
        <f t="shared" si="6"/>
        <v>2.25</v>
      </c>
      <c r="Q83" s="552">
        <f t="shared" si="7"/>
        <v>2.25</v>
      </c>
      <c r="YO83" s="29"/>
      <c r="YP83" s="29"/>
    </row>
    <row r="84" spans="1:666" ht="15.75" x14ac:dyDescent="0.25">
      <c r="A84" s="405">
        <v>14</v>
      </c>
      <c r="B84" s="418" t="s">
        <v>1246</v>
      </c>
      <c r="C84" s="405" t="s">
        <v>1247</v>
      </c>
      <c r="D84" s="542">
        <v>2500</v>
      </c>
      <c r="E84" s="405" t="s">
        <v>1229</v>
      </c>
      <c r="F84" s="405">
        <v>18</v>
      </c>
      <c r="G84" s="405" t="s">
        <v>2519</v>
      </c>
      <c r="H84" s="405" t="s">
        <v>2519</v>
      </c>
      <c r="I84" s="417" t="s">
        <v>2665</v>
      </c>
      <c r="J84" s="411">
        <v>0</v>
      </c>
      <c r="K84" s="405">
        <v>0</v>
      </c>
      <c r="L84" s="405">
        <v>0</v>
      </c>
      <c r="M84" s="405">
        <v>100</v>
      </c>
      <c r="N84" s="542">
        <f t="shared" si="4"/>
        <v>4.5</v>
      </c>
      <c r="O84" s="542">
        <f t="shared" si="5"/>
        <v>4.5</v>
      </c>
      <c r="P84" s="542">
        <f t="shared" si="6"/>
        <v>4.5</v>
      </c>
      <c r="Q84" s="552">
        <f t="shared" si="7"/>
        <v>4.5</v>
      </c>
      <c r="YO84" s="29"/>
      <c r="YP84" s="29"/>
    </row>
    <row r="85" spans="1:666" ht="15.75" x14ac:dyDescent="0.25">
      <c r="A85" s="405">
        <v>15</v>
      </c>
      <c r="B85" s="418" t="s">
        <v>1249</v>
      </c>
      <c r="C85" s="405" t="s">
        <v>1250</v>
      </c>
      <c r="D85" s="542">
        <v>22500</v>
      </c>
      <c r="E85" s="405" t="s">
        <v>1218</v>
      </c>
      <c r="F85" s="405">
        <v>9</v>
      </c>
      <c r="G85" s="405" t="s">
        <v>2519</v>
      </c>
      <c r="H85" s="405" t="s">
        <v>2519</v>
      </c>
      <c r="I85" s="417" t="s">
        <v>2665</v>
      </c>
      <c r="J85" s="411">
        <v>0</v>
      </c>
      <c r="K85" s="405">
        <v>0</v>
      </c>
      <c r="L85" s="405">
        <v>0</v>
      </c>
      <c r="M85" s="405">
        <v>100</v>
      </c>
      <c r="N85" s="542">
        <f t="shared" si="4"/>
        <v>2.25</v>
      </c>
      <c r="O85" s="542">
        <f t="shared" si="5"/>
        <v>2.25</v>
      </c>
      <c r="P85" s="542">
        <f t="shared" si="6"/>
        <v>2.25</v>
      </c>
      <c r="Q85" s="552">
        <f t="shared" si="7"/>
        <v>2.25</v>
      </c>
      <c r="YO85" s="29"/>
      <c r="YP85" s="29"/>
    </row>
    <row r="86" spans="1:666" ht="15.75" x14ac:dyDescent="0.25">
      <c r="A86" s="405">
        <v>16</v>
      </c>
      <c r="B86" s="418" t="s">
        <v>1251</v>
      </c>
      <c r="C86" s="405" t="s">
        <v>1252</v>
      </c>
      <c r="D86" s="542">
        <v>5000</v>
      </c>
      <c r="E86" s="405" t="s">
        <v>1218</v>
      </c>
      <c r="F86" s="405">
        <v>9</v>
      </c>
      <c r="G86" s="405" t="s">
        <v>2519</v>
      </c>
      <c r="H86" s="405" t="s">
        <v>2519</v>
      </c>
      <c r="I86" s="417" t="s">
        <v>2665</v>
      </c>
      <c r="J86" s="411">
        <v>0</v>
      </c>
      <c r="K86" s="405">
        <v>0</v>
      </c>
      <c r="L86" s="405">
        <v>0</v>
      </c>
      <c r="M86" s="405">
        <v>100</v>
      </c>
      <c r="N86" s="542">
        <f t="shared" si="4"/>
        <v>2.25</v>
      </c>
      <c r="O86" s="542">
        <f t="shared" si="5"/>
        <v>2.25</v>
      </c>
      <c r="P86" s="542">
        <f t="shared" si="6"/>
        <v>2.25</v>
      </c>
      <c r="Q86" s="552">
        <f t="shared" si="7"/>
        <v>2.25</v>
      </c>
      <c r="YO86" s="29"/>
      <c r="YP86" s="29"/>
    </row>
    <row r="87" spans="1:666" ht="15.75" x14ac:dyDescent="0.25">
      <c r="A87" s="405">
        <v>17</v>
      </c>
      <c r="B87" s="418" t="s">
        <v>1253</v>
      </c>
      <c r="C87" s="405" t="s">
        <v>1254</v>
      </c>
      <c r="D87" s="542">
        <v>400</v>
      </c>
      <c r="E87" s="405" t="s">
        <v>1215</v>
      </c>
      <c r="F87" s="405">
        <v>45</v>
      </c>
      <c r="G87" s="405" t="s">
        <v>2519</v>
      </c>
      <c r="H87" s="405" t="s">
        <v>2519</v>
      </c>
      <c r="I87" s="417" t="s">
        <v>2665</v>
      </c>
      <c r="J87" s="411">
        <v>0</v>
      </c>
      <c r="K87" s="405">
        <v>0</v>
      </c>
      <c r="L87" s="405">
        <v>0</v>
      </c>
      <c r="M87" s="405">
        <v>100</v>
      </c>
      <c r="N87" s="542">
        <f t="shared" si="4"/>
        <v>11.25</v>
      </c>
      <c r="O87" s="542">
        <f t="shared" si="5"/>
        <v>11.25</v>
      </c>
      <c r="P87" s="542">
        <f t="shared" si="6"/>
        <v>11.25</v>
      </c>
      <c r="Q87" s="552">
        <f t="shared" si="7"/>
        <v>11.25</v>
      </c>
      <c r="YO87" s="29"/>
      <c r="YP87" s="29"/>
    </row>
    <row r="88" spans="1:666" ht="15.75" x14ac:dyDescent="0.25">
      <c r="A88" s="405">
        <v>18</v>
      </c>
      <c r="B88" s="418" t="s">
        <v>1256</v>
      </c>
      <c r="C88" s="405" t="s">
        <v>1269</v>
      </c>
      <c r="D88" s="542">
        <v>30000</v>
      </c>
      <c r="E88" s="405" t="s">
        <v>1218</v>
      </c>
      <c r="F88" s="405">
        <v>18</v>
      </c>
      <c r="G88" s="405" t="s">
        <v>2519</v>
      </c>
      <c r="H88" s="405" t="s">
        <v>2519</v>
      </c>
      <c r="I88" s="417" t="s">
        <v>2665</v>
      </c>
      <c r="J88" s="411">
        <v>0</v>
      </c>
      <c r="K88" s="405">
        <v>0</v>
      </c>
      <c r="L88" s="405">
        <v>0</v>
      </c>
      <c r="M88" s="405">
        <v>100</v>
      </c>
      <c r="N88" s="542">
        <f t="shared" si="4"/>
        <v>4.5</v>
      </c>
      <c r="O88" s="542">
        <f t="shared" si="5"/>
        <v>4.5</v>
      </c>
      <c r="P88" s="542">
        <f t="shared" si="6"/>
        <v>4.5</v>
      </c>
      <c r="Q88" s="552">
        <f t="shared" si="7"/>
        <v>4.5</v>
      </c>
      <c r="YO88" s="29"/>
      <c r="YP88" s="29"/>
    </row>
    <row r="89" spans="1:666" ht="15.75" x14ac:dyDescent="0.25">
      <c r="A89" s="405">
        <v>19</v>
      </c>
      <c r="B89" s="418" t="s">
        <v>1270</v>
      </c>
      <c r="C89" s="405" t="s">
        <v>1271</v>
      </c>
      <c r="D89" s="542">
        <v>22500</v>
      </c>
      <c r="E89" s="405" t="s">
        <v>1218</v>
      </c>
      <c r="F89" s="405">
        <v>18</v>
      </c>
      <c r="G89" s="405" t="s">
        <v>2519</v>
      </c>
      <c r="H89" s="405" t="s">
        <v>2519</v>
      </c>
      <c r="I89" s="417" t="s">
        <v>2665</v>
      </c>
      <c r="J89" s="411">
        <v>0</v>
      </c>
      <c r="K89" s="405">
        <v>0</v>
      </c>
      <c r="L89" s="405">
        <v>0</v>
      </c>
      <c r="M89" s="405">
        <v>100</v>
      </c>
      <c r="N89" s="542">
        <f t="shared" si="4"/>
        <v>4.5</v>
      </c>
      <c r="O89" s="542">
        <f t="shared" si="5"/>
        <v>4.5</v>
      </c>
      <c r="P89" s="542">
        <f t="shared" si="6"/>
        <v>4.5</v>
      </c>
      <c r="Q89" s="552">
        <f t="shared" si="7"/>
        <v>4.5</v>
      </c>
      <c r="YO89" s="29"/>
      <c r="YP89" s="29"/>
    </row>
    <row r="90" spans="1:666" ht="15.75" x14ac:dyDescent="0.25">
      <c r="A90" s="405">
        <v>20</v>
      </c>
      <c r="B90" s="418" t="s">
        <v>1272</v>
      </c>
      <c r="C90" s="405" t="s">
        <v>1273</v>
      </c>
      <c r="D90" s="542">
        <v>15000</v>
      </c>
      <c r="E90" s="405" t="s">
        <v>1218</v>
      </c>
      <c r="F90" s="405">
        <v>4</v>
      </c>
      <c r="G90" s="405" t="s">
        <v>2519</v>
      </c>
      <c r="H90" s="405" t="s">
        <v>2519</v>
      </c>
      <c r="I90" s="417" t="s">
        <v>2665</v>
      </c>
      <c r="J90" s="411">
        <v>0</v>
      </c>
      <c r="K90" s="405">
        <v>0</v>
      </c>
      <c r="L90" s="405">
        <v>0</v>
      </c>
      <c r="M90" s="405">
        <v>100</v>
      </c>
      <c r="N90" s="542">
        <f t="shared" si="4"/>
        <v>1</v>
      </c>
      <c r="O90" s="542">
        <f t="shared" si="5"/>
        <v>1</v>
      </c>
      <c r="P90" s="542">
        <f t="shared" si="6"/>
        <v>1</v>
      </c>
      <c r="Q90" s="552">
        <f t="shared" si="7"/>
        <v>1</v>
      </c>
      <c r="YO90" s="29"/>
      <c r="YP90" s="29"/>
    </row>
    <row r="91" spans="1:666" ht="15.75" x14ac:dyDescent="0.25">
      <c r="A91" s="405">
        <v>21</v>
      </c>
      <c r="B91" s="418" t="s">
        <v>1270</v>
      </c>
      <c r="C91" s="405" t="s">
        <v>1274</v>
      </c>
      <c r="D91" s="542">
        <v>3000</v>
      </c>
      <c r="E91" s="405" t="s">
        <v>1218</v>
      </c>
      <c r="F91" s="405">
        <v>9</v>
      </c>
      <c r="G91" s="405" t="s">
        <v>2519</v>
      </c>
      <c r="H91" s="405" t="s">
        <v>2519</v>
      </c>
      <c r="I91" s="417" t="s">
        <v>2665</v>
      </c>
      <c r="J91" s="411">
        <v>0</v>
      </c>
      <c r="K91" s="405">
        <v>0</v>
      </c>
      <c r="L91" s="405">
        <v>0</v>
      </c>
      <c r="M91" s="405">
        <v>100</v>
      </c>
      <c r="N91" s="542">
        <f t="shared" si="4"/>
        <v>2.25</v>
      </c>
      <c r="O91" s="542">
        <f t="shared" si="5"/>
        <v>2.25</v>
      </c>
      <c r="P91" s="542">
        <f t="shared" si="6"/>
        <v>2.25</v>
      </c>
      <c r="Q91" s="552">
        <f t="shared" si="7"/>
        <v>2.25</v>
      </c>
      <c r="YO91" s="29"/>
      <c r="YP91" s="29"/>
    </row>
    <row r="92" spans="1:666" ht="15.75" x14ac:dyDescent="0.25">
      <c r="A92" s="405">
        <v>22</v>
      </c>
      <c r="B92" s="418" t="s">
        <v>1260</v>
      </c>
      <c r="C92" s="405" t="s">
        <v>1275</v>
      </c>
      <c r="D92" s="542">
        <v>12000</v>
      </c>
      <c r="E92" s="405" t="s">
        <v>1218</v>
      </c>
      <c r="F92" s="405">
        <v>9</v>
      </c>
      <c r="G92" s="405" t="s">
        <v>2519</v>
      </c>
      <c r="H92" s="405" t="s">
        <v>2519</v>
      </c>
      <c r="I92" s="417" t="s">
        <v>2665</v>
      </c>
      <c r="J92" s="411">
        <v>0</v>
      </c>
      <c r="K92" s="405">
        <v>0</v>
      </c>
      <c r="L92" s="405">
        <v>0</v>
      </c>
      <c r="M92" s="405">
        <v>100</v>
      </c>
      <c r="N92" s="542">
        <f t="shared" si="4"/>
        <v>2.25</v>
      </c>
      <c r="O92" s="542">
        <f t="shared" si="5"/>
        <v>2.25</v>
      </c>
      <c r="P92" s="542">
        <f t="shared" si="6"/>
        <v>2.25</v>
      </c>
      <c r="Q92" s="552">
        <f t="shared" si="7"/>
        <v>2.25</v>
      </c>
      <c r="YO92" s="29"/>
      <c r="YP92" s="29"/>
    </row>
    <row r="93" spans="1:666" ht="15.75" x14ac:dyDescent="0.25">
      <c r="A93" s="405">
        <v>1</v>
      </c>
      <c r="B93" s="418" t="s">
        <v>1262</v>
      </c>
      <c r="C93" s="405" t="s">
        <v>1263</v>
      </c>
      <c r="D93" s="542">
        <v>1000</v>
      </c>
      <c r="E93" s="405" t="s">
        <v>1218</v>
      </c>
      <c r="F93" s="405">
        <v>56</v>
      </c>
      <c r="G93" s="405" t="s">
        <v>2519</v>
      </c>
      <c r="H93" s="405" t="s">
        <v>2519</v>
      </c>
      <c r="I93" s="417" t="s">
        <v>2665</v>
      </c>
      <c r="J93" s="411">
        <v>0</v>
      </c>
      <c r="K93" s="405">
        <v>0</v>
      </c>
      <c r="L93" s="405">
        <v>0</v>
      </c>
      <c r="M93" s="405">
        <v>100</v>
      </c>
      <c r="N93" s="542">
        <f t="shared" si="4"/>
        <v>14</v>
      </c>
      <c r="O93" s="542">
        <f t="shared" si="5"/>
        <v>14</v>
      </c>
      <c r="P93" s="542">
        <f t="shared" si="6"/>
        <v>14</v>
      </c>
      <c r="Q93" s="552">
        <f t="shared" si="7"/>
        <v>14</v>
      </c>
      <c r="YO93" s="29"/>
      <c r="YP93" s="29"/>
    </row>
    <row r="94" spans="1:666" ht="15.75" x14ac:dyDescent="0.25">
      <c r="A94" s="405">
        <v>2</v>
      </c>
      <c r="B94" s="418" t="s">
        <v>1276</v>
      </c>
      <c r="C94" s="405" t="s">
        <v>1264</v>
      </c>
      <c r="D94" s="542">
        <v>600</v>
      </c>
      <c r="E94" s="405" t="s">
        <v>1277</v>
      </c>
      <c r="F94" s="405">
        <v>500</v>
      </c>
      <c r="G94" s="405" t="s">
        <v>2519</v>
      </c>
      <c r="H94" s="405" t="s">
        <v>2519</v>
      </c>
      <c r="I94" s="417" t="s">
        <v>2665</v>
      </c>
      <c r="J94" s="411">
        <v>0</v>
      </c>
      <c r="K94" s="405">
        <v>0</v>
      </c>
      <c r="L94" s="405">
        <v>0</v>
      </c>
      <c r="M94" s="405">
        <v>100</v>
      </c>
      <c r="N94" s="542">
        <f t="shared" si="4"/>
        <v>125</v>
      </c>
      <c r="O94" s="542">
        <f t="shared" si="5"/>
        <v>125</v>
      </c>
      <c r="P94" s="542">
        <f t="shared" si="6"/>
        <v>125</v>
      </c>
      <c r="Q94" s="552">
        <f t="shared" si="7"/>
        <v>125</v>
      </c>
      <c r="YO94" s="29"/>
      <c r="YP94" s="29"/>
    </row>
    <row r="95" spans="1:666" ht="15.75" x14ac:dyDescent="0.25">
      <c r="A95" s="405">
        <v>3</v>
      </c>
      <c r="B95" s="418" t="s">
        <v>1216</v>
      </c>
      <c r="C95" s="405" t="s">
        <v>1265</v>
      </c>
      <c r="D95" s="542">
        <v>1200</v>
      </c>
      <c r="E95" s="405" t="s">
        <v>1218</v>
      </c>
      <c r="F95" s="405">
        <v>56</v>
      </c>
      <c r="G95" s="405" t="s">
        <v>2519</v>
      </c>
      <c r="H95" s="405" t="s">
        <v>2519</v>
      </c>
      <c r="I95" s="417" t="s">
        <v>2665</v>
      </c>
      <c r="J95" s="411">
        <v>0</v>
      </c>
      <c r="K95" s="405">
        <v>0</v>
      </c>
      <c r="L95" s="405">
        <v>0</v>
      </c>
      <c r="M95" s="405">
        <v>100</v>
      </c>
      <c r="N95" s="542">
        <f t="shared" si="4"/>
        <v>14</v>
      </c>
      <c r="O95" s="542">
        <f t="shared" si="5"/>
        <v>14</v>
      </c>
      <c r="P95" s="542">
        <f t="shared" si="6"/>
        <v>14</v>
      </c>
      <c r="Q95" s="552">
        <f t="shared" si="7"/>
        <v>14</v>
      </c>
      <c r="YO95" s="29"/>
      <c r="YP95" s="29"/>
    </row>
    <row r="96" spans="1:666" ht="15.75" x14ac:dyDescent="0.25">
      <c r="A96" s="405">
        <v>4</v>
      </c>
      <c r="B96" s="418" t="s">
        <v>1278</v>
      </c>
      <c r="C96" s="405" t="s">
        <v>1279</v>
      </c>
      <c r="D96" s="542">
        <v>1500</v>
      </c>
      <c r="E96" s="405" t="s">
        <v>1218</v>
      </c>
      <c r="F96" s="405">
        <v>56</v>
      </c>
      <c r="G96" s="405" t="s">
        <v>2519</v>
      </c>
      <c r="H96" s="405" t="s">
        <v>2519</v>
      </c>
      <c r="I96" s="417" t="s">
        <v>2665</v>
      </c>
      <c r="J96" s="411">
        <v>0</v>
      </c>
      <c r="K96" s="405">
        <v>0</v>
      </c>
      <c r="L96" s="405">
        <v>0</v>
      </c>
      <c r="M96" s="405">
        <v>100</v>
      </c>
      <c r="N96" s="542">
        <f t="shared" si="4"/>
        <v>14</v>
      </c>
      <c r="O96" s="542">
        <f t="shared" si="5"/>
        <v>14</v>
      </c>
      <c r="P96" s="542">
        <f t="shared" si="6"/>
        <v>14</v>
      </c>
      <c r="Q96" s="552">
        <f t="shared" si="7"/>
        <v>14</v>
      </c>
      <c r="YO96" s="29"/>
      <c r="YP96" s="29"/>
    </row>
    <row r="97" spans="1:666" ht="15.75" x14ac:dyDescent="0.25">
      <c r="A97" s="405">
        <v>5</v>
      </c>
      <c r="B97" s="418" t="s">
        <v>1220</v>
      </c>
      <c r="C97" s="405" t="s">
        <v>1221</v>
      </c>
      <c r="D97" s="542">
        <v>2500</v>
      </c>
      <c r="E97" s="405" t="s">
        <v>1218</v>
      </c>
      <c r="F97" s="405">
        <v>56</v>
      </c>
      <c r="G97" s="405" t="s">
        <v>2519</v>
      </c>
      <c r="H97" s="405" t="s">
        <v>2519</v>
      </c>
      <c r="I97" s="417" t="s">
        <v>2665</v>
      </c>
      <c r="J97" s="411">
        <v>0</v>
      </c>
      <c r="K97" s="405">
        <v>0</v>
      </c>
      <c r="L97" s="405">
        <v>0</v>
      </c>
      <c r="M97" s="405">
        <v>100</v>
      </c>
      <c r="N97" s="542">
        <f t="shared" si="4"/>
        <v>14</v>
      </c>
      <c r="O97" s="542">
        <f t="shared" si="5"/>
        <v>14</v>
      </c>
      <c r="P97" s="542">
        <f t="shared" si="6"/>
        <v>14</v>
      </c>
      <c r="Q97" s="552">
        <f t="shared" si="7"/>
        <v>14</v>
      </c>
      <c r="YO97" s="29"/>
      <c r="YP97" s="29"/>
    </row>
    <row r="98" spans="1:666" ht="15.75" x14ac:dyDescent="0.25">
      <c r="A98" s="405">
        <v>6</v>
      </c>
      <c r="B98" s="418" t="s">
        <v>1224</v>
      </c>
      <c r="C98" s="405" t="s">
        <v>1225</v>
      </c>
      <c r="D98" s="542">
        <v>8000</v>
      </c>
      <c r="E98" s="405" t="s">
        <v>1218</v>
      </c>
      <c r="F98" s="405">
        <v>28</v>
      </c>
      <c r="G98" s="405" t="s">
        <v>2519</v>
      </c>
      <c r="H98" s="405" t="s">
        <v>2519</v>
      </c>
      <c r="I98" s="417" t="s">
        <v>2665</v>
      </c>
      <c r="J98" s="411">
        <v>0</v>
      </c>
      <c r="K98" s="405">
        <v>0</v>
      </c>
      <c r="L98" s="405">
        <v>0</v>
      </c>
      <c r="M98" s="405">
        <v>100</v>
      </c>
      <c r="N98" s="542">
        <f t="shared" si="4"/>
        <v>7</v>
      </c>
      <c r="O98" s="542">
        <f t="shared" si="5"/>
        <v>7</v>
      </c>
      <c r="P98" s="542">
        <f t="shared" si="6"/>
        <v>7</v>
      </c>
      <c r="Q98" s="552">
        <f t="shared" si="7"/>
        <v>7</v>
      </c>
      <c r="YO98" s="29"/>
      <c r="YP98" s="29"/>
    </row>
    <row r="99" spans="1:666" ht="15.75" x14ac:dyDescent="0.25">
      <c r="A99" s="405">
        <v>7</v>
      </c>
      <c r="B99" s="418" t="s">
        <v>1224</v>
      </c>
      <c r="C99" s="405" t="s">
        <v>1226</v>
      </c>
      <c r="D99" s="542">
        <v>9000</v>
      </c>
      <c r="E99" s="405" t="s">
        <v>1218</v>
      </c>
      <c r="F99" s="405">
        <v>28</v>
      </c>
      <c r="G99" s="405" t="s">
        <v>2519</v>
      </c>
      <c r="H99" s="405" t="s">
        <v>2519</v>
      </c>
      <c r="I99" s="417" t="s">
        <v>2665</v>
      </c>
      <c r="J99" s="411">
        <v>0</v>
      </c>
      <c r="K99" s="405">
        <v>0</v>
      </c>
      <c r="L99" s="405">
        <v>0</v>
      </c>
      <c r="M99" s="405">
        <v>100</v>
      </c>
      <c r="N99" s="542">
        <f t="shared" si="4"/>
        <v>7</v>
      </c>
      <c r="O99" s="542">
        <f t="shared" si="5"/>
        <v>7</v>
      </c>
      <c r="P99" s="542">
        <f t="shared" si="6"/>
        <v>7</v>
      </c>
      <c r="Q99" s="552">
        <f t="shared" si="7"/>
        <v>7</v>
      </c>
      <c r="YO99" s="29"/>
      <c r="YP99" s="29"/>
    </row>
    <row r="100" spans="1:666" ht="15.75" x14ac:dyDescent="0.25">
      <c r="A100" s="405">
        <v>8</v>
      </c>
      <c r="B100" s="418" t="s">
        <v>1266</v>
      </c>
      <c r="C100" s="405" t="s">
        <v>1228</v>
      </c>
      <c r="D100" s="542">
        <v>2500</v>
      </c>
      <c r="E100" s="405" t="s">
        <v>1229</v>
      </c>
      <c r="F100" s="405">
        <v>56</v>
      </c>
      <c r="G100" s="405" t="s">
        <v>2519</v>
      </c>
      <c r="H100" s="405" t="s">
        <v>2519</v>
      </c>
      <c r="I100" s="417" t="s">
        <v>2665</v>
      </c>
      <c r="J100" s="411">
        <v>0</v>
      </c>
      <c r="K100" s="405">
        <v>0</v>
      </c>
      <c r="L100" s="405">
        <v>0</v>
      </c>
      <c r="M100" s="405">
        <v>100</v>
      </c>
      <c r="N100" s="542">
        <f t="shared" si="4"/>
        <v>14</v>
      </c>
      <c r="O100" s="542">
        <f t="shared" si="5"/>
        <v>14</v>
      </c>
      <c r="P100" s="542">
        <f t="shared" si="6"/>
        <v>14</v>
      </c>
      <c r="Q100" s="552">
        <f t="shared" si="7"/>
        <v>14</v>
      </c>
      <c r="YO100" s="29"/>
      <c r="YP100" s="29"/>
    </row>
    <row r="101" spans="1:666" ht="15.75" x14ac:dyDescent="0.25">
      <c r="A101" s="405">
        <v>9</v>
      </c>
      <c r="B101" s="418" t="s">
        <v>1267</v>
      </c>
      <c r="C101" s="405" t="s">
        <v>1268</v>
      </c>
      <c r="D101" s="542">
        <v>3000</v>
      </c>
      <c r="E101" s="405" t="s">
        <v>1229</v>
      </c>
      <c r="F101" s="405">
        <v>56</v>
      </c>
      <c r="G101" s="405" t="s">
        <v>2519</v>
      </c>
      <c r="H101" s="405" t="s">
        <v>2519</v>
      </c>
      <c r="I101" s="417" t="s">
        <v>2665</v>
      </c>
      <c r="J101" s="411">
        <v>0</v>
      </c>
      <c r="K101" s="405">
        <v>0</v>
      </c>
      <c r="L101" s="405">
        <v>0</v>
      </c>
      <c r="M101" s="405">
        <v>100</v>
      </c>
      <c r="N101" s="542">
        <f t="shared" si="4"/>
        <v>14</v>
      </c>
      <c r="O101" s="542">
        <f t="shared" si="5"/>
        <v>14</v>
      </c>
      <c r="P101" s="542">
        <f t="shared" si="6"/>
        <v>14</v>
      </c>
      <c r="Q101" s="552">
        <f t="shared" si="7"/>
        <v>14</v>
      </c>
      <c r="YO101" s="29"/>
      <c r="YP101" s="29"/>
    </row>
    <row r="102" spans="1:666" ht="15.75" x14ac:dyDescent="0.25">
      <c r="A102" s="405">
        <v>10</v>
      </c>
      <c r="B102" s="418" t="s">
        <v>1222</v>
      </c>
      <c r="C102" s="405" t="s">
        <v>1231</v>
      </c>
      <c r="D102" s="542">
        <v>450</v>
      </c>
      <c r="E102" s="405" t="s">
        <v>1277</v>
      </c>
      <c r="F102" s="405">
        <v>100</v>
      </c>
      <c r="G102" s="405" t="s">
        <v>2519</v>
      </c>
      <c r="H102" s="405" t="s">
        <v>2519</v>
      </c>
      <c r="I102" s="417" t="s">
        <v>2665</v>
      </c>
      <c r="J102" s="411">
        <v>0</v>
      </c>
      <c r="K102" s="405">
        <v>0</v>
      </c>
      <c r="L102" s="405">
        <v>0</v>
      </c>
      <c r="M102" s="405">
        <v>100</v>
      </c>
      <c r="N102" s="542">
        <f t="shared" si="4"/>
        <v>25</v>
      </c>
      <c r="O102" s="542">
        <f t="shared" si="5"/>
        <v>25</v>
      </c>
      <c r="P102" s="542">
        <f t="shared" si="6"/>
        <v>25</v>
      </c>
      <c r="Q102" s="552">
        <f t="shared" si="7"/>
        <v>25</v>
      </c>
      <c r="YO102" s="29"/>
      <c r="YP102" s="29"/>
    </row>
    <row r="103" spans="1:666" ht="15.75" x14ac:dyDescent="0.25">
      <c r="A103" s="405">
        <v>11</v>
      </c>
      <c r="B103" s="418" t="s">
        <v>1213</v>
      </c>
      <c r="C103" s="405" t="s">
        <v>1232</v>
      </c>
      <c r="D103" s="542">
        <v>200</v>
      </c>
      <c r="E103" s="405" t="s">
        <v>1277</v>
      </c>
      <c r="F103" s="405">
        <v>140</v>
      </c>
      <c r="G103" s="405" t="s">
        <v>2519</v>
      </c>
      <c r="H103" s="405" t="s">
        <v>2519</v>
      </c>
      <c r="I103" s="417" t="s">
        <v>2665</v>
      </c>
      <c r="J103" s="411">
        <v>0</v>
      </c>
      <c r="K103" s="405">
        <v>0</v>
      </c>
      <c r="L103" s="405">
        <v>0</v>
      </c>
      <c r="M103" s="405">
        <v>100</v>
      </c>
      <c r="N103" s="542">
        <f t="shared" si="4"/>
        <v>35</v>
      </c>
      <c r="O103" s="542">
        <f t="shared" si="5"/>
        <v>35</v>
      </c>
      <c r="P103" s="542">
        <f t="shared" si="6"/>
        <v>35</v>
      </c>
      <c r="Q103" s="552">
        <f t="shared" si="7"/>
        <v>35</v>
      </c>
      <c r="YO103" s="29"/>
      <c r="YP103" s="29"/>
    </row>
    <row r="104" spans="1:666" ht="15.75" x14ac:dyDescent="0.25">
      <c r="A104" s="405">
        <v>12</v>
      </c>
      <c r="B104" s="418" t="s">
        <v>1233</v>
      </c>
      <c r="C104" s="405" t="s">
        <v>1234</v>
      </c>
      <c r="D104" s="542">
        <v>400</v>
      </c>
      <c r="E104" s="405" t="s">
        <v>1277</v>
      </c>
      <c r="F104" s="405">
        <v>10</v>
      </c>
      <c r="G104" s="405" t="s">
        <v>2519</v>
      </c>
      <c r="H104" s="405" t="s">
        <v>2519</v>
      </c>
      <c r="I104" s="417" t="s">
        <v>2665</v>
      </c>
      <c r="J104" s="411">
        <v>0</v>
      </c>
      <c r="K104" s="405">
        <v>0</v>
      </c>
      <c r="L104" s="405">
        <v>0</v>
      </c>
      <c r="M104" s="405">
        <v>100</v>
      </c>
      <c r="N104" s="542">
        <f t="shared" si="4"/>
        <v>2.5</v>
      </c>
      <c r="O104" s="542">
        <f t="shared" si="5"/>
        <v>2.5</v>
      </c>
      <c r="P104" s="542">
        <f t="shared" si="6"/>
        <v>2.5</v>
      </c>
      <c r="Q104" s="552">
        <f t="shared" si="7"/>
        <v>2.5</v>
      </c>
      <c r="YO104" s="29"/>
      <c r="YP104" s="29"/>
    </row>
    <row r="105" spans="1:666" ht="15.75" x14ac:dyDescent="0.25">
      <c r="A105" s="405">
        <v>13</v>
      </c>
      <c r="B105" s="418" t="s">
        <v>1235</v>
      </c>
      <c r="C105" s="405" t="s">
        <v>1236</v>
      </c>
      <c r="D105" s="542">
        <v>800</v>
      </c>
      <c r="E105" s="405" t="s">
        <v>1229</v>
      </c>
      <c r="F105" s="405">
        <v>28</v>
      </c>
      <c r="G105" s="405" t="s">
        <v>2519</v>
      </c>
      <c r="H105" s="405" t="s">
        <v>2519</v>
      </c>
      <c r="I105" s="417" t="s">
        <v>2665</v>
      </c>
      <c r="J105" s="411">
        <v>0</v>
      </c>
      <c r="K105" s="405">
        <v>0</v>
      </c>
      <c r="L105" s="405">
        <v>0</v>
      </c>
      <c r="M105" s="405">
        <v>100</v>
      </c>
      <c r="N105" s="542">
        <f t="shared" si="4"/>
        <v>7</v>
      </c>
      <c r="O105" s="542">
        <f t="shared" si="5"/>
        <v>7</v>
      </c>
      <c r="P105" s="542">
        <f t="shared" si="6"/>
        <v>7</v>
      </c>
      <c r="Q105" s="552">
        <f t="shared" si="7"/>
        <v>7</v>
      </c>
      <c r="YO105" s="29"/>
      <c r="YP105" s="29"/>
    </row>
    <row r="106" spans="1:666" ht="15.75" x14ac:dyDescent="0.25">
      <c r="A106" s="405">
        <v>14</v>
      </c>
      <c r="B106" s="418" t="s">
        <v>1244</v>
      </c>
      <c r="C106" s="405" t="s">
        <v>1245</v>
      </c>
      <c r="D106" s="542">
        <v>3000</v>
      </c>
      <c r="E106" s="405" t="s">
        <v>1229</v>
      </c>
      <c r="F106" s="405">
        <v>56</v>
      </c>
      <c r="G106" s="405" t="s">
        <v>2519</v>
      </c>
      <c r="H106" s="405" t="s">
        <v>2519</v>
      </c>
      <c r="I106" s="417" t="s">
        <v>2665</v>
      </c>
      <c r="J106" s="411">
        <v>0</v>
      </c>
      <c r="K106" s="405">
        <v>0</v>
      </c>
      <c r="L106" s="405">
        <v>0</v>
      </c>
      <c r="M106" s="405">
        <v>100</v>
      </c>
      <c r="N106" s="542">
        <f t="shared" ref="N106:N164" si="8">F106/4</f>
        <v>14</v>
      </c>
      <c r="O106" s="542">
        <f t="shared" ref="O106:O164" si="9">F106/4</f>
        <v>14</v>
      </c>
      <c r="P106" s="542">
        <f t="shared" ref="P106:P164" si="10">F106/4</f>
        <v>14</v>
      </c>
      <c r="Q106" s="552">
        <f t="shared" ref="Q106:Q164" si="11">F106/4</f>
        <v>14</v>
      </c>
      <c r="YO106" s="29"/>
      <c r="YP106" s="29"/>
    </row>
    <row r="107" spans="1:666" ht="15.75" x14ac:dyDescent="0.25">
      <c r="A107" s="405">
        <v>15</v>
      </c>
      <c r="B107" s="418" t="s">
        <v>1246</v>
      </c>
      <c r="C107" s="405" t="s">
        <v>1247</v>
      </c>
      <c r="D107" s="542">
        <v>2500</v>
      </c>
      <c r="E107" s="405" t="s">
        <v>1229</v>
      </c>
      <c r="F107" s="405">
        <v>14</v>
      </c>
      <c r="G107" s="405" t="s">
        <v>2519</v>
      </c>
      <c r="H107" s="405" t="s">
        <v>2519</v>
      </c>
      <c r="I107" s="417" t="s">
        <v>2665</v>
      </c>
      <c r="J107" s="411">
        <v>0</v>
      </c>
      <c r="K107" s="405">
        <v>0</v>
      </c>
      <c r="L107" s="405">
        <v>0</v>
      </c>
      <c r="M107" s="405">
        <v>100</v>
      </c>
      <c r="N107" s="542">
        <f t="shared" si="8"/>
        <v>3.5</v>
      </c>
      <c r="O107" s="542">
        <f t="shared" si="9"/>
        <v>3.5</v>
      </c>
      <c r="P107" s="542">
        <f t="shared" si="10"/>
        <v>3.5</v>
      </c>
      <c r="Q107" s="552">
        <f t="shared" si="11"/>
        <v>3.5</v>
      </c>
      <c r="YO107" s="29"/>
      <c r="YP107" s="29"/>
    </row>
    <row r="108" spans="1:666" ht="15.75" x14ac:dyDescent="0.25">
      <c r="A108" s="405">
        <v>16</v>
      </c>
      <c r="B108" s="418" t="s">
        <v>1249</v>
      </c>
      <c r="C108" s="405" t="s">
        <v>1250</v>
      </c>
      <c r="D108" s="542">
        <v>18000</v>
      </c>
      <c r="E108" s="405" t="s">
        <v>1218</v>
      </c>
      <c r="F108" s="405">
        <v>14</v>
      </c>
      <c r="G108" s="405" t="s">
        <v>2519</v>
      </c>
      <c r="H108" s="405" t="s">
        <v>2519</v>
      </c>
      <c r="I108" s="417" t="s">
        <v>2665</v>
      </c>
      <c r="J108" s="411">
        <v>0</v>
      </c>
      <c r="K108" s="405">
        <v>0</v>
      </c>
      <c r="L108" s="405">
        <v>0</v>
      </c>
      <c r="M108" s="405">
        <v>100</v>
      </c>
      <c r="N108" s="542">
        <f t="shared" si="8"/>
        <v>3.5</v>
      </c>
      <c r="O108" s="542">
        <f t="shared" si="9"/>
        <v>3.5</v>
      </c>
      <c r="P108" s="542">
        <f t="shared" si="10"/>
        <v>3.5</v>
      </c>
      <c r="Q108" s="552">
        <f t="shared" si="11"/>
        <v>3.5</v>
      </c>
      <c r="YO108" s="29"/>
      <c r="YP108" s="29"/>
    </row>
    <row r="109" spans="1:666" ht="15.75" x14ac:dyDescent="0.25">
      <c r="A109" s="405">
        <v>17</v>
      </c>
      <c r="B109" s="418" t="s">
        <v>1251</v>
      </c>
      <c r="C109" s="405" t="s">
        <v>1252</v>
      </c>
      <c r="D109" s="542">
        <v>5000</v>
      </c>
      <c r="E109" s="405" t="s">
        <v>1218</v>
      </c>
      <c r="F109" s="405">
        <v>14</v>
      </c>
      <c r="G109" s="405" t="s">
        <v>2519</v>
      </c>
      <c r="H109" s="405" t="s">
        <v>2519</v>
      </c>
      <c r="I109" s="417" t="s">
        <v>2665</v>
      </c>
      <c r="J109" s="411">
        <v>0</v>
      </c>
      <c r="K109" s="405">
        <v>0</v>
      </c>
      <c r="L109" s="405">
        <v>0</v>
      </c>
      <c r="M109" s="405">
        <v>100</v>
      </c>
      <c r="N109" s="542">
        <f t="shared" si="8"/>
        <v>3.5</v>
      </c>
      <c r="O109" s="542">
        <f t="shared" si="9"/>
        <v>3.5</v>
      </c>
      <c r="P109" s="542">
        <f t="shared" si="10"/>
        <v>3.5</v>
      </c>
      <c r="Q109" s="552">
        <f t="shared" si="11"/>
        <v>3.5</v>
      </c>
      <c r="YO109" s="29"/>
      <c r="YP109" s="29"/>
    </row>
    <row r="110" spans="1:666" ht="15.75" x14ac:dyDescent="0.25">
      <c r="A110" s="405">
        <v>18</v>
      </c>
      <c r="B110" s="418" t="s">
        <v>1253</v>
      </c>
      <c r="C110" s="405" t="s">
        <v>1254</v>
      </c>
      <c r="D110" s="542">
        <v>400</v>
      </c>
      <c r="E110" s="405" t="s">
        <v>1277</v>
      </c>
      <c r="F110" s="405">
        <v>20</v>
      </c>
      <c r="G110" s="405" t="s">
        <v>2519</v>
      </c>
      <c r="H110" s="405" t="s">
        <v>2519</v>
      </c>
      <c r="I110" s="417" t="s">
        <v>2665</v>
      </c>
      <c r="J110" s="411">
        <v>0</v>
      </c>
      <c r="K110" s="405">
        <v>0</v>
      </c>
      <c r="L110" s="405">
        <v>0</v>
      </c>
      <c r="M110" s="405">
        <v>100</v>
      </c>
      <c r="N110" s="542">
        <f t="shared" si="8"/>
        <v>5</v>
      </c>
      <c r="O110" s="542">
        <f t="shared" si="9"/>
        <v>5</v>
      </c>
      <c r="P110" s="542">
        <f t="shared" si="10"/>
        <v>5</v>
      </c>
      <c r="Q110" s="552">
        <f t="shared" si="11"/>
        <v>5</v>
      </c>
      <c r="YO110" s="29"/>
      <c r="YP110" s="29"/>
    </row>
    <row r="111" spans="1:666" ht="15.75" x14ac:dyDescent="0.25">
      <c r="A111" s="405">
        <v>19</v>
      </c>
      <c r="B111" s="418" t="s">
        <v>1256</v>
      </c>
      <c r="C111" s="405" t="s">
        <v>1269</v>
      </c>
      <c r="D111" s="542">
        <v>30000</v>
      </c>
      <c r="E111" s="405" t="s">
        <v>1218</v>
      </c>
      <c r="F111" s="405">
        <v>36</v>
      </c>
      <c r="G111" s="405" t="s">
        <v>2519</v>
      </c>
      <c r="H111" s="405" t="s">
        <v>2519</v>
      </c>
      <c r="I111" s="417" t="s">
        <v>2665</v>
      </c>
      <c r="J111" s="411">
        <v>0</v>
      </c>
      <c r="K111" s="405">
        <v>0</v>
      </c>
      <c r="L111" s="405">
        <v>0</v>
      </c>
      <c r="M111" s="405">
        <v>100</v>
      </c>
      <c r="N111" s="542">
        <f>F111/4</f>
        <v>9</v>
      </c>
      <c r="O111" s="542">
        <f t="shared" si="9"/>
        <v>9</v>
      </c>
      <c r="P111" s="542">
        <f t="shared" si="10"/>
        <v>9</v>
      </c>
      <c r="Q111" s="552">
        <f t="shared" si="11"/>
        <v>9</v>
      </c>
      <c r="YO111" s="29"/>
      <c r="YP111" s="29"/>
    </row>
    <row r="112" spans="1:666" ht="15.75" x14ac:dyDescent="0.25">
      <c r="A112" s="405">
        <v>21</v>
      </c>
      <c r="B112" s="418" t="s">
        <v>1270</v>
      </c>
      <c r="C112" s="405" t="s">
        <v>1274</v>
      </c>
      <c r="D112" s="542">
        <v>3000</v>
      </c>
      <c r="E112" s="405" t="s">
        <v>1218</v>
      </c>
      <c r="F112" s="405">
        <v>20</v>
      </c>
      <c r="G112" s="405" t="s">
        <v>2519</v>
      </c>
      <c r="H112" s="405" t="s">
        <v>2519</v>
      </c>
      <c r="I112" s="417" t="s">
        <v>2665</v>
      </c>
      <c r="J112" s="411">
        <v>0</v>
      </c>
      <c r="K112" s="405">
        <v>0</v>
      </c>
      <c r="L112" s="405">
        <v>0</v>
      </c>
      <c r="M112" s="405">
        <v>100</v>
      </c>
      <c r="N112" s="542">
        <f t="shared" si="8"/>
        <v>5</v>
      </c>
      <c r="O112" s="542">
        <f t="shared" si="9"/>
        <v>5</v>
      </c>
      <c r="P112" s="542">
        <f t="shared" si="10"/>
        <v>5</v>
      </c>
      <c r="Q112" s="552">
        <f t="shared" si="11"/>
        <v>5</v>
      </c>
      <c r="YO112" s="29"/>
      <c r="YP112" s="29"/>
    </row>
    <row r="113" spans="1:666" ht="15.75" x14ac:dyDescent="0.25">
      <c r="A113" s="405">
        <v>22</v>
      </c>
      <c r="B113" s="418" t="s">
        <v>1260</v>
      </c>
      <c r="C113" s="405" t="s">
        <v>1281</v>
      </c>
      <c r="D113" s="542">
        <v>12000</v>
      </c>
      <c r="E113" s="405" t="s">
        <v>1218</v>
      </c>
      <c r="F113" s="405">
        <v>14</v>
      </c>
      <c r="G113" s="405" t="s">
        <v>2519</v>
      </c>
      <c r="H113" s="405" t="s">
        <v>2519</v>
      </c>
      <c r="I113" s="417" t="s">
        <v>2665</v>
      </c>
      <c r="J113" s="411">
        <v>0</v>
      </c>
      <c r="K113" s="405">
        <v>0</v>
      </c>
      <c r="L113" s="405">
        <v>0</v>
      </c>
      <c r="M113" s="405">
        <v>100</v>
      </c>
      <c r="N113" s="542">
        <f t="shared" si="8"/>
        <v>3.5</v>
      </c>
      <c r="O113" s="542">
        <f t="shared" si="9"/>
        <v>3.5</v>
      </c>
      <c r="P113" s="542">
        <f t="shared" si="10"/>
        <v>3.5</v>
      </c>
      <c r="Q113" s="552">
        <f t="shared" si="11"/>
        <v>3.5</v>
      </c>
      <c r="YO113" s="29"/>
      <c r="YP113" s="29"/>
    </row>
    <row r="114" spans="1:666" ht="15.75" x14ac:dyDescent="0.25">
      <c r="A114" s="405">
        <v>1</v>
      </c>
      <c r="B114" s="418" t="s">
        <v>1262</v>
      </c>
      <c r="C114" s="405" t="s">
        <v>1263</v>
      </c>
      <c r="D114" s="542">
        <v>1000</v>
      </c>
      <c r="E114" s="405" t="s">
        <v>1218</v>
      </c>
      <c r="F114" s="405">
        <v>128</v>
      </c>
      <c r="G114" s="405" t="s">
        <v>2519</v>
      </c>
      <c r="H114" s="405" t="s">
        <v>2519</v>
      </c>
      <c r="I114" s="417" t="s">
        <v>2665</v>
      </c>
      <c r="J114" s="411">
        <v>0</v>
      </c>
      <c r="K114" s="405">
        <v>0</v>
      </c>
      <c r="L114" s="405">
        <v>0</v>
      </c>
      <c r="M114" s="405">
        <v>100</v>
      </c>
      <c r="N114" s="542">
        <f t="shared" si="8"/>
        <v>32</v>
      </c>
      <c r="O114" s="542">
        <f t="shared" si="9"/>
        <v>32</v>
      </c>
      <c r="P114" s="542">
        <f t="shared" si="10"/>
        <v>32</v>
      </c>
      <c r="Q114" s="552">
        <f t="shared" si="11"/>
        <v>32</v>
      </c>
      <c r="YO114" s="29"/>
      <c r="YP114" s="29"/>
    </row>
    <row r="115" spans="1:666" ht="15.75" x14ac:dyDescent="0.25">
      <c r="A115" s="405">
        <v>2</v>
      </c>
      <c r="B115" s="418" t="s">
        <v>1276</v>
      </c>
      <c r="C115" s="405" t="s">
        <v>1264</v>
      </c>
      <c r="D115" s="542">
        <v>600</v>
      </c>
      <c r="E115" s="405" t="s">
        <v>1277</v>
      </c>
      <c r="F115" s="405">
        <v>600</v>
      </c>
      <c r="G115" s="405" t="s">
        <v>2519</v>
      </c>
      <c r="H115" s="405" t="s">
        <v>2519</v>
      </c>
      <c r="I115" s="417" t="s">
        <v>2665</v>
      </c>
      <c r="J115" s="411">
        <v>0</v>
      </c>
      <c r="K115" s="405">
        <v>0</v>
      </c>
      <c r="L115" s="405">
        <v>0</v>
      </c>
      <c r="M115" s="405">
        <v>100</v>
      </c>
      <c r="N115" s="542">
        <f t="shared" si="8"/>
        <v>150</v>
      </c>
      <c r="O115" s="542">
        <f t="shared" si="9"/>
        <v>150</v>
      </c>
      <c r="P115" s="542">
        <f t="shared" si="10"/>
        <v>150</v>
      </c>
      <c r="Q115" s="552">
        <f t="shared" si="11"/>
        <v>150</v>
      </c>
      <c r="YO115" s="29"/>
      <c r="YP115" s="29"/>
    </row>
    <row r="116" spans="1:666" ht="15.75" x14ac:dyDescent="0.25">
      <c r="A116" s="405">
        <v>3</v>
      </c>
      <c r="B116" s="418" t="s">
        <v>1216</v>
      </c>
      <c r="C116" s="405" t="s">
        <v>1265</v>
      </c>
      <c r="D116" s="542">
        <v>1200</v>
      </c>
      <c r="E116" s="405" t="s">
        <v>1218</v>
      </c>
      <c r="F116" s="405">
        <v>128</v>
      </c>
      <c r="G116" s="405" t="s">
        <v>2519</v>
      </c>
      <c r="H116" s="405" t="s">
        <v>2519</v>
      </c>
      <c r="I116" s="417" t="s">
        <v>2665</v>
      </c>
      <c r="J116" s="411">
        <v>0</v>
      </c>
      <c r="K116" s="405">
        <v>0</v>
      </c>
      <c r="L116" s="405">
        <v>0</v>
      </c>
      <c r="M116" s="405">
        <v>100</v>
      </c>
      <c r="N116" s="542">
        <f t="shared" si="8"/>
        <v>32</v>
      </c>
      <c r="O116" s="542">
        <f t="shared" si="9"/>
        <v>32</v>
      </c>
      <c r="P116" s="542">
        <f t="shared" si="10"/>
        <v>32</v>
      </c>
      <c r="Q116" s="552">
        <f t="shared" si="11"/>
        <v>32</v>
      </c>
      <c r="YO116" s="29"/>
      <c r="YP116" s="29"/>
    </row>
    <row r="117" spans="1:666" ht="15.75" x14ac:dyDescent="0.25">
      <c r="A117" s="405">
        <v>4</v>
      </c>
      <c r="B117" s="418" t="s">
        <v>1278</v>
      </c>
      <c r="C117" s="405" t="s">
        <v>1279</v>
      </c>
      <c r="D117" s="542">
        <v>1500</v>
      </c>
      <c r="E117" s="405" t="s">
        <v>1218</v>
      </c>
      <c r="F117" s="405">
        <v>128</v>
      </c>
      <c r="G117" s="405" t="s">
        <v>2519</v>
      </c>
      <c r="H117" s="405" t="s">
        <v>2519</v>
      </c>
      <c r="I117" s="417" t="s">
        <v>2665</v>
      </c>
      <c r="J117" s="411">
        <v>0</v>
      </c>
      <c r="K117" s="405">
        <v>0</v>
      </c>
      <c r="L117" s="405">
        <v>0</v>
      </c>
      <c r="M117" s="405">
        <v>100</v>
      </c>
      <c r="N117" s="542">
        <f t="shared" si="8"/>
        <v>32</v>
      </c>
      <c r="O117" s="542">
        <f t="shared" si="9"/>
        <v>32</v>
      </c>
      <c r="P117" s="542">
        <f t="shared" si="10"/>
        <v>32</v>
      </c>
      <c r="Q117" s="552">
        <f t="shared" si="11"/>
        <v>32</v>
      </c>
      <c r="YO117" s="29"/>
      <c r="YP117" s="29"/>
    </row>
    <row r="118" spans="1:666" ht="15.75" x14ac:dyDescent="0.25">
      <c r="A118" s="405">
        <v>5</v>
      </c>
      <c r="B118" s="418" t="s">
        <v>1278</v>
      </c>
      <c r="C118" s="405" t="s">
        <v>1221</v>
      </c>
      <c r="D118" s="542">
        <v>2500</v>
      </c>
      <c r="E118" s="405" t="s">
        <v>1218</v>
      </c>
      <c r="F118" s="405">
        <v>128</v>
      </c>
      <c r="G118" s="405" t="s">
        <v>2519</v>
      </c>
      <c r="H118" s="405" t="s">
        <v>2519</v>
      </c>
      <c r="I118" s="417" t="s">
        <v>2665</v>
      </c>
      <c r="J118" s="411">
        <v>0</v>
      </c>
      <c r="K118" s="405">
        <v>0</v>
      </c>
      <c r="L118" s="405">
        <v>0</v>
      </c>
      <c r="M118" s="405">
        <v>100</v>
      </c>
      <c r="N118" s="542">
        <f t="shared" si="8"/>
        <v>32</v>
      </c>
      <c r="O118" s="542">
        <f t="shared" si="9"/>
        <v>32</v>
      </c>
      <c r="P118" s="542">
        <f t="shared" si="10"/>
        <v>32</v>
      </c>
      <c r="Q118" s="552">
        <f t="shared" si="11"/>
        <v>32</v>
      </c>
      <c r="YO118" s="29"/>
      <c r="YP118" s="29"/>
    </row>
    <row r="119" spans="1:666" ht="15.75" x14ac:dyDescent="0.25">
      <c r="A119" s="405">
        <v>6</v>
      </c>
      <c r="B119" s="418" t="s">
        <v>1224</v>
      </c>
      <c r="C119" s="405" t="s">
        <v>1225</v>
      </c>
      <c r="D119" s="542">
        <v>11500</v>
      </c>
      <c r="E119" s="405" t="s">
        <v>1218</v>
      </c>
      <c r="F119" s="405">
        <v>10</v>
      </c>
      <c r="G119" s="405" t="s">
        <v>2519</v>
      </c>
      <c r="H119" s="405" t="s">
        <v>2519</v>
      </c>
      <c r="I119" s="417" t="s">
        <v>2665</v>
      </c>
      <c r="J119" s="411">
        <v>0</v>
      </c>
      <c r="K119" s="405">
        <v>0</v>
      </c>
      <c r="L119" s="405">
        <v>0</v>
      </c>
      <c r="M119" s="405">
        <v>100</v>
      </c>
      <c r="N119" s="542">
        <f t="shared" si="8"/>
        <v>2.5</v>
      </c>
      <c r="O119" s="542">
        <f t="shared" si="9"/>
        <v>2.5</v>
      </c>
      <c r="P119" s="542">
        <f t="shared" si="10"/>
        <v>2.5</v>
      </c>
      <c r="Q119" s="552">
        <f t="shared" si="11"/>
        <v>2.5</v>
      </c>
      <c r="YO119" s="29"/>
      <c r="YP119" s="29"/>
    </row>
    <row r="120" spans="1:666" ht="15.75" x14ac:dyDescent="0.25">
      <c r="A120" s="405">
        <v>7</v>
      </c>
      <c r="B120" s="418" t="s">
        <v>1224</v>
      </c>
      <c r="C120" s="405" t="s">
        <v>1226</v>
      </c>
      <c r="D120" s="542">
        <v>12000</v>
      </c>
      <c r="E120" s="405" t="s">
        <v>1218</v>
      </c>
      <c r="F120" s="405">
        <v>10</v>
      </c>
      <c r="G120" s="405" t="s">
        <v>2519</v>
      </c>
      <c r="H120" s="405" t="s">
        <v>2519</v>
      </c>
      <c r="I120" s="417" t="s">
        <v>2665</v>
      </c>
      <c r="J120" s="411">
        <v>0</v>
      </c>
      <c r="K120" s="405">
        <v>0</v>
      </c>
      <c r="L120" s="405">
        <v>0</v>
      </c>
      <c r="M120" s="405">
        <v>100</v>
      </c>
      <c r="N120" s="542">
        <f t="shared" si="8"/>
        <v>2.5</v>
      </c>
      <c r="O120" s="542">
        <f t="shared" si="9"/>
        <v>2.5</v>
      </c>
      <c r="P120" s="542">
        <f t="shared" si="10"/>
        <v>2.5</v>
      </c>
      <c r="Q120" s="552">
        <f t="shared" si="11"/>
        <v>2.5</v>
      </c>
      <c r="YO120" s="29"/>
      <c r="YP120" s="29"/>
    </row>
    <row r="121" spans="1:666" ht="15.75" x14ac:dyDescent="0.25">
      <c r="A121" s="405">
        <v>8</v>
      </c>
      <c r="B121" s="418" t="s">
        <v>1266</v>
      </c>
      <c r="C121" s="405" t="s">
        <v>1228</v>
      </c>
      <c r="D121" s="542">
        <v>3000</v>
      </c>
      <c r="E121" s="405" t="s">
        <v>362</v>
      </c>
      <c r="F121" s="405">
        <v>128</v>
      </c>
      <c r="G121" s="405" t="s">
        <v>2519</v>
      </c>
      <c r="H121" s="405" t="s">
        <v>2519</v>
      </c>
      <c r="I121" s="417" t="s">
        <v>2665</v>
      </c>
      <c r="J121" s="411">
        <v>0</v>
      </c>
      <c r="K121" s="405">
        <v>0</v>
      </c>
      <c r="L121" s="405">
        <v>0</v>
      </c>
      <c r="M121" s="405">
        <v>100</v>
      </c>
      <c r="N121" s="542">
        <f t="shared" si="8"/>
        <v>32</v>
      </c>
      <c r="O121" s="542">
        <f t="shared" si="9"/>
        <v>32</v>
      </c>
      <c r="P121" s="542">
        <f t="shared" si="10"/>
        <v>32</v>
      </c>
      <c r="Q121" s="552">
        <f t="shared" si="11"/>
        <v>32</v>
      </c>
      <c r="YO121" s="29"/>
      <c r="YP121" s="29"/>
    </row>
    <row r="122" spans="1:666" ht="15.75" x14ac:dyDescent="0.25">
      <c r="A122" s="405">
        <v>9</v>
      </c>
      <c r="B122" s="418" t="s">
        <v>1267</v>
      </c>
      <c r="C122" s="405" t="s">
        <v>1268</v>
      </c>
      <c r="D122" s="542">
        <v>4000</v>
      </c>
      <c r="E122" s="405" t="s">
        <v>362</v>
      </c>
      <c r="F122" s="405">
        <v>100</v>
      </c>
      <c r="G122" s="405" t="s">
        <v>2519</v>
      </c>
      <c r="H122" s="405" t="s">
        <v>2519</v>
      </c>
      <c r="I122" s="417" t="s">
        <v>2665</v>
      </c>
      <c r="J122" s="411">
        <v>0</v>
      </c>
      <c r="K122" s="405">
        <v>0</v>
      </c>
      <c r="L122" s="405">
        <v>0</v>
      </c>
      <c r="M122" s="405">
        <v>100</v>
      </c>
      <c r="N122" s="542">
        <f t="shared" si="8"/>
        <v>25</v>
      </c>
      <c r="O122" s="542">
        <f t="shared" si="9"/>
        <v>25</v>
      </c>
      <c r="P122" s="542">
        <f t="shared" si="10"/>
        <v>25</v>
      </c>
      <c r="Q122" s="552">
        <f t="shared" si="11"/>
        <v>25</v>
      </c>
      <c r="YO122" s="29"/>
      <c r="YP122" s="29"/>
    </row>
    <row r="123" spans="1:666" ht="15.75" x14ac:dyDescent="0.25">
      <c r="A123" s="405">
        <v>10</v>
      </c>
      <c r="B123" s="418" t="s">
        <v>1222</v>
      </c>
      <c r="C123" s="405" t="s">
        <v>1231</v>
      </c>
      <c r="D123" s="542">
        <v>450</v>
      </c>
      <c r="E123" s="405" t="s">
        <v>1277</v>
      </c>
      <c r="F123" s="405">
        <v>100</v>
      </c>
      <c r="G123" s="405" t="s">
        <v>2519</v>
      </c>
      <c r="H123" s="405" t="s">
        <v>2519</v>
      </c>
      <c r="I123" s="417" t="s">
        <v>2665</v>
      </c>
      <c r="J123" s="411">
        <v>0</v>
      </c>
      <c r="K123" s="405">
        <v>0</v>
      </c>
      <c r="L123" s="405">
        <v>0</v>
      </c>
      <c r="M123" s="405">
        <v>100</v>
      </c>
      <c r="N123" s="542">
        <f t="shared" si="8"/>
        <v>25</v>
      </c>
      <c r="O123" s="542">
        <f t="shared" si="9"/>
        <v>25</v>
      </c>
      <c r="P123" s="542">
        <f t="shared" si="10"/>
        <v>25</v>
      </c>
      <c r="Q123" s="552">
        <f t="shared" si="11"/>
        <v>25</v>
      </c>
      <c r="YO123" s="29"/>
      <c r="YP123" s="29"/>
    </row>
    <row r="124" spans="1:666" ht="15.75" x14ac:dyDescent="0.25">
      <c r="A124" s="405">
        <v>11</v>
      </c>
      <c r="B124" s="418" t="s">
        <v>1213</v>
      </c>
      <c r="C124" s="405" t="s">
        <v>1232</v>
      </c>
      <c r="D124" s="542">
        <v>200</v>
      </c>
      <c r="E124" s="405" t="s">
        <v>1277</v>
      </c>
      <c r="F124" s="405">
        <v>160</v>
      </c>
      <c r="G124" s="405" t="s">
        <v>2519</v>
      </c>
      <c r="H124" s="405" t="s">
        <v>2519</v>
      </c>
      <c r="I124" s="417" t="s">
        <v>2665</v>
      </c>
      <c r="J124" s="411">
        <v>0</v>
      </c>
      <c r="K124" s="405">
        <v>0</v>
      </c>
      <c r="L124" s="405">
        <v>0</v>
      </c>
      <c r="M124" s="405">
        <v>100</v>
      </c>
      <c r="N124" s="542">
        <f t="shared" si="8"/>
        <v>40</v>
      </c>
      <c r="O124" s="542">
        <f t="shared" si="9"/>
        <v>40</v>
      </c>
      <c r="P124" s="542">
        <f t="shared" si="10"/>
        <v>40</v>
      </c>
      <c r="Q124" s="552">
        <f t="shared" si="11"/>
        <v>40</v>
      </c>
      <c r="YO124" s="29"/>
      <c r="YP124" s="29"/>
    </row>
    <row r="125" spans="1:666" ht="15.75" x14ac:dyDescent="0.25">
      <c r="A125" s="405">
        <v>12</v>
      </c>
      <c r="B125" s="418" t="s">
        <v>1233</v>
      </c>
      <c r="C125" s="405" t="s">
        <v>1234</v>
      </c>
      <c r="D125" s="542">
        <v>400</v>
      </c>
      <c r="E125" s="405" t="s">
        <v>1277</v>
      </c>
      <c r="F125" s="405">
        <v>15</v>
      </c>
      <c r="G125" s="405" t="s">
        <v>2519</v>
      </c>
      <c r="H125" s="405" t="s">
        <v>2519</v>
      </c>
      <c r="I125" s="417" t="s">
        <v>2665</v>
      </c>
      <c r="J125" s="411">
        <v>0</v>
      </c>
      <c r="K125" s="405">
        <v>0</v>
      </c>
      <c r="L125" s="405">
        <v>0</v>
      </c>
      <c r="M125" s="405">
        <v>100</v>
      </c>
      <c r="N125" s="542">
        <f t="shared" si="8"/>
        <v>3.75</v>
      </c>
      <c r="O125" s="542">
        <f t="shared" si="9"/>
        <v>3.75</v>
      </c>
      <c r="P125" s="542">
        <f t="shared" si="10"/>
        <v>3.75</v>
      </c>
      <c r="Q125" s="552">
        <f t="shared" si="11"/>
        <v>3.75</v>
      </c>
      <c r="YO125" s="29"/>
      <c r="YP125" s="29"/>
    </row>
    <row r="126" spans="1:666" ht="15.75" x14ac:dyDescent="0.25">
      <c r="A126" s="405">
        <v>13</v>
      </c>
      <c r="B126" s="418" t="s">
        <v>1235</v>
      </c>
      <c r="C126" s="405" t="s">
        <v>1236</v>
      </c>
      <c r="D126" s="542">
        <v>800</v>
      </c>
      <c r="E126" s="405" t="s">
        <v>362</v>
      </c>
      <c r="F126" s="405">
        <v>32</v>
      </c>
      <c r="G126" s="405" t="s">
        <v>2519</v>
      </c>
      <c r="H126" s="405" t="s">
        <v>2519</v>
      </c>
      <c r="I126" s="417" t="s">
        <v>2665</v>
      </c>
      <c r="J126" s="411">
        <v>0</v>
      </c>
      <c r="K126" s="405">
        <v>0</v>
      </c>
      <c r="L126" s="405">
        <v>0</v>
      </c>
      <c r="M126" s="405">
        <v>100</v>
      </c>
      <c r="N126" s="542">
        <f t="shared" si="8"/>
        <v>8</v>
      </c>
      <c r="O126" s="542">
        <f t="shared" si="9"/>
        <v>8</v>
      </c>
      <c r="P126" s="542">
        <f t="shared" si="10"/>
        <v>8</v>
      </c>
      <c r="Q126" s="552">
        <f t="shared" si="11"/>
        <v>8</v>
      </c>
      <c r="YO126" s="29"/>
      <c r="YP126" s="29"/>
    </row>
    <row r="127" spans="1:666" ht="15.75" x14ac:dyDescent="0.25">
      <c r="A127" s="405">
        <v>14</v>
      </c>
      <c r="B127" s="418" t="s">
        <v>1244</v>
      </c>
      <c r="C127" s="405" t="s">
        <v>1245</v>
      </c>
      <c r="D127" s="542">
        <v>3000</v>
      </c>
      <c r="E127" s="405" t="s">
        <v>362</v>
      </c>
      <c r="F127" s="405">
        <v>32</v>
      </c>
      <c r="G127" s="405" t="s">
        <v>2519</v>
      </c>
      <c r="H127" s="405" t="s">
        <v>2519</v>
      </c>
      <c r="I127" s="417" t="s">
        <v>2665</v>
      </c>
      <c r="J127" s="411">
        <v>0</v>
      </c>
      <c r="K127" s="405">
        <v>0</v>
      </c>
      <c r="L127" s="405">
        <v>0</v>
      </c>
      <c r="M127" s="405">
        <v>100</v>
      </c>
      <c r="N127" s="542">
        <f t="shared" si="8"/>
        <v>8</v>
      </c>
      <c r="O127" s="542">
        <f t="shared" si="9"/>
        <v>8</v>
      </c>
      <c r="P127" s="542">
        <f t="shared" si="10"/>
        <v>8</v>
      </c>
      <c r="Q127" s="552">
        <f t="shared" si="11"/>
        <v>8</v>
      </c>
      <c r="YO127" s="29"/>
      <c r="YP127" s="29"/>
    </row>
    <row r="128" spans="1:666" ht="15.75" x14ac:dyDescent="0.25">
      <c r="A128" s="405">
        <v>15</v>
      </c>
      <c r="B128" s="418" t="s">
        <v>1246</v>
      </c>
      <c r="C128" s="405" t="s">
        <v>1247</v>
      </c>
      <c r="D128" s="542">
        <v>2500</v>
      </c>
      <c r="E128" s="405" t="s">
        <v>362</v>
      </c>
      <c r="F128" s="405">
        <v>16</v>
      </c>
      <c r="G128" s="405" t="s">
        <v>2519</v>
      </c>
      <c r="H128" s="405" t="s">
        <v>2519</v>
      </c>
      <c r="I128" s="417" t="s">
        <v>2665</v>
      </c>
      <c r="J128" s="411">
        <v>0</v>
      </c>
      <c r="K128" s="405">
        <v>0</v>
      </c>
      <c r="L128" s="405">
        <v>0</v>
      </c>
      <c r="M128" s="405">
        <v>100</v>
      </c>
      <c r="N128" s="542">
        <f t="shared" si="8"/>
        <v>4</v>
      </c>
      <c r="O128" s="542">
        <f t="shared" si="9"/>
        <v>4</v>
      </c>
      <c r="P128" s="542">
        <f t="shared" si="10"/>
        <v>4</v>
      </c>
      <c r="Q128" s="552">
        <f t="shared" si="11"/>
        <v>4</v>
      </c>
      <c r="YO128" s="29"/>
      <c r="YP128" s="29"/>
    </row>
    <row r="129" spans="1:666" ht="15.75" x14ac:dyDescent="0.25">
      <c r="A129" s="405">
        <v>16</v>
      </c>
      <c r="B129" s="418" t="s">
        <v>1249</v>
      </c>
      <c r="C129" s="405" t="s">
        <v>1250</v>
      </c>
      <c r="D129" s="542">
        <v>12000</v>
      </c>
      <c r="E129" s="405" t="s">
        <v>1218</v>
      </c>
      <c r="F129" s="405">
        <v>16</v>
      </c>
      <c r="G129" s="405" t="s">
        <v>2519</v>
      </c>
      <c r="H129" s="405" t="s">
        <v>2519</v>
      </c>
      <c r="I129" s="417" t="s">
        <v>2665</v>
      </c>
      <c r="J129" s="411">
        <v>0</v>
      </c>
      <c r="K129" s="405">
        <v>0</v>
      </c>
      <c r="L129" s="405">
        <v>0</v>
      </c>
      <c r="M129" s="405">
        <v>100</v>
      </c>
      <c r="N129" s="542">
        <f t="shared" si="8"/>
        <v>4</v>
      </c>
      <c r="O129" s="542">
        <f t="shared" si="9"/>
        <v>4</v>
      </c>
      <c r="P129" s="542">
        <f t="shared" si="10"/>
        <v>4</v>
      </c>
      <c r="Q129" s="552">
        <f t="shared" si="11"/>
        <v>4</v>
      </c>
      <c r="YO129" s="29"/>
      <c r="YP129" s="29"/>
    </row>
    <row r="130" spans="1:666" ht="15.75" x14ac:dyDescent="0.25">
      <c r="A130" s="405">
        <v>17</v>
      </c>
      <c r="B130" s="418" t="s">
        <v>1251</v>
      </c>
      <c r="C130" s="405" t="s">
        <v>1252</v>
      </c>
      <c r="D130" s="542">
        <v>4500</v>
      </c>
      <c r="E130" s="405" t="s">
        <v>1218</v>
      </c>
      <c r="F130" s="405">
        <v>16</v>
      </c>
      <c r="G130" s="405" t="s">
        <v>2519</v>
      </c>
      <c r="H130" s="405" t="s">
        <v>2519</v>
      </c>
      <c r="I130" s="417" t="s">
        <v>2665</v>
      </c>
      <c r="J130" s="411">
        <v>0</v>
      </c>
      <c r="K130" s="405">
        <v>0</v>
      </c>
      <c r="L130" s="405">
        <v>0</v>
      </c>
      <c r="M130" s="405">
        <v>100</v>
      </c>
      <c r="N130" s="542">
        <f t="shared" si="8"/>
        <v>4</v>
      </c>
      <c r="O130" s="542">
        <f t="shared" si="9"/>
        <v>4</v>
      </c>
      <c r="P130" s="542">
        <f t="shared" si="10"/>
        <v>4</v>
      </c>
      <c r="Q130" s="552">
        <f t="shared" si="11"/>
        <v>4</v>
      </c>
      <c r="YO130" s="29"/>
      <c r="YP130" s="29"/>
    </row>
    <row r="131" spans="1:666" ht="15.75" x14ac:dyDescent="0.25">
      <c r="A131" s="405">
        <v>18</v>
      </c>
      <c r="B131" s="418" t="s">
        <v>1253</v>
      </c>
      <c r="C131" s="405" t="s">
        <v>1254</v>
      </c>
      <c r="D131" s="542">
        <v>400</v>
      </c>
      <c r="E131" s="405" t="s">
        <v>1277</v>
      </c>
      <c r="F131" s="405">
        <v>50</v>
      </c>
      <c r="G131" s="405" t="s">
        <v>2519</v>
      </c>
      <c r="H131" s="405" t="s">
        <v>2519</v>
      </c>
      <c r="I131" s="417" t="s">
        <v>2665</v>
      </c>
      <c r="J131" s="411">
        <v>0</v>
      </c>
      <c r="K131" s="405">
        <v>0</v>
      </c>
      <c r="L131" s="405">
        <v>0</v>
      </c>
      <c r="M131" s="405">
        <v>100</v>
      </c>
      <c r="N131" s="542">
        <f t="shared" si="8"/>
        <v>12.5</v>
      </c>
      <c r="O131" s="542">
        <f t="shared" si="9"/>
        <v>12.5</v>
      </c>
      <c r="P131" s="542">
        <f t="shared" si="10"/>
        <v>12.5</v>
      </c>
      <c r="Q131" s="552">
        <f t="shared" si="11"/>
        <v>12.5</v>
      </c>
      <c r="YO131" s="29"/>
      <c r="YP131" s="29"/>
    </row>
    <row r="132" spans="1:666" ht="15.75" x14ac:dyDescent="0.25">
      <c r="A132" s="405">
        <v>19</v>
      </c>
      <c r="B132" s="418" t="s">
        <v>1256</v>
      </c>
      <c r="C132" s="405" t="s">
        <v>1269</v>
      </c>
      <c r="D132" s="542">
        <v>30000</v>
      </c>
      <c r="E132" s="405" t="s">
        <v>239</v>
      </c>
      <c r="F132" s="405">
        <v>16</v>
      </c>
      <c r="G132" s="405" t="s">
        <v>2519</v>
      </c>
      <c r="H132" s="405" t="s">
        <v>2519</v>
      </c>
      <c r="I132" s="417" t="s">
        <v>2665</v>
      </c>
      <c r="J132" s="411">
        <v>0</v>
      </c>
      <c r="K132" s="405">
        <v>0</v>
      </c>
      <c r="L132" s="405">
        <v>0</v>
      </c>
      <c r="M132" s="405">
        <v>100</v>
      </c>
      <c r="N132" s="542">
        <f t="shared" si="8"/>
        <v>4</v>
      </c>
      <c r="O132" s="542">
        <f t="shared" si="9"/>
        <v>4</v>
      </c>
      <c r="P132" s="542">
        <f t="shared" si="10"/>
        <v>4</v>
      </c>
      <c r="Q132" s="552">
        <f t="shared" si="11"/>
        <v>4</v>
      </c>
      <c r="YO132" s="29"/>
      <c r="YP132" s="29"/>
    </row>
    <row r="133" spans="1:666" ht="15.75" x14ac:dyDescent="0.25">
      <c r="A133" s="405">
        <v>20</v>
      </c>
      <c r="B133" s="418" t="s">
        <v>1256</v>
      </c>
      <c r="C133" s="405" t="s">
        <v>1280</v>
      </c>
      <c r="D133" s="542">
        <v>25000</v>
      </c>
      <c r="E133" s="405" t="s">
        <v>239</v>
      </c>
      <c r="F133" s="405">
        <v>8</v>
      </c>
      <c r="G133" s="405" t="s">
        <v>2519</v>
      </c>
      <c r="H133" s="405" t="s">
        <v>2519</v>
      </c>
      <c r="I133" s="417" t="s">
        <v>2665</v>
      </c>
      <c r="J133" s="411">
        <v>0</v>
      </c>
      <c r="K133" s="405">
        <v>0</v>
      </c>
      <c r="L133" s="405">
        <v>0</v>
      </c>
      <c r="M133" s="405">
        <v>100</v>
      </c>
      <c r="N133" s="542">
        <f t="shared" si="8"/>
        <v>2</v>
      </c>
      <c r="O133" s="542">
        <f t="shared" si="9"/>
        <v>2</v>
      </c>
      <c r="P133" s="542">
        <f t="shared" si="10"/>
        <v>2</v>
      </c>
      <c r="Q133" s="552">
        <f t="shared" si="11"/>
        <v>2</v>
      </c>
      <c r="YO133" s="29"/>
      <c r="YP133" s="29"/>
    </row>
    <row r="134" spans="1:666" ht="15.75" x14ac:dyDescent="0.25">
      <c r="A134" s="405">
        <v>21</v>
      </c>
      <c r="B134" s="418" t="s">
        <v>1270</v>
      </c>
      <c r="C134" s="405" t="s">
        <v>1274</v>
      </c>
      <c r="D134" s="542">
        <v>3000</v>
      </c>
      <c r="E134" s="405" t="s">
        <v>1218</v>
      </c>
      <c r="F134" s="405">
        <v>32</v>
      </c>
      <c r="G134" s="405" t="s">
        <v>2519</v>
      </c>
      <c r="H134" s="405" t="s">
        <v>2519</v>
      </c>
      <c r="I134" s="417" t="s">
        <v>2665</v>
      </c>
      <c r="J134" s="411">
        <v>0</v>
      </c>
      <c r="K134" s="405">
        <v>0</v>
      </c>
      <c r="L134" s="405">
        <v>0</v>
      </c>
      <c r="M134" s="405">
        <v>100</v>
      </c>
      <c r="N134" s="542">
        <f t="shared" si="8"/>
        <v>8</v>
      </c>
      <c r="O134" s="542">
        <f t="shared" si="9"/>
        <v>8</v>
      </c>
      <c r="P134" s="542">
        <f t="shared" si="10"/>
        <v>8</v>
      </c>
      <c r="Q134" s="552">
        <f t="shared" si="11"/>
        <v>8</v>
      </c>
      <c r="YO134" s="29"/>
      <c r="YP134" s="29"/>
    </row>
    <row r="135" spans="1:666" ht="15.75" x14ac:dyDescent="0.25">
      <c r="A135" s="405">
        <v>22</v>
      </c>
      <c r="B135" s="418" t="s">
        <v>1260</v>
      </c>
      <c r="C135" s="405" t="s">
        <v>1281</v>
      </c>
      <c r="D135" s="542">
        <v>12000</v>
      </c>
      <c r="E135" s="405" t="s">
        <v>1218</v>
      </c>
      <c r="F135" s="405">
        <v>16</v>
      </c>
      <c r="G135" s="405" t="s">
        <v>2519</v>
      </c>
      <c r="H135" s="405" t="s">
        <v>2519</v>
      </c>
      <c r="I135" s="417" t="s">
        <v>2665</v>
      </c>
      <c r="J135" s="411">
        <v>0</v>
      </c>
      <c r="K135" s="405">
        <v>0</v>
      </c>
      <c r="L135" s="405">
        <v>0</v>
      </c>
      <c r="M135" s="405">
        <v>100</v>
      </c>
      <c r="N135" s="542">
        <f t="shared" si="8"/>
        <v>4</v>
      </c>
      <c r="O135" s="542">
        <f t="shared" si="9"/>
        <v>4</v>
      </c>
      <c r="P135" s="542">
        <f t="shared" si="10"/>
        <v>4</v>
      </c>
      <c r="Q135" s="552">
        <f t="shared" si="11"/>
        <v>4</v>
      </c>
      <c r="YO135" s="29"/>
      <c r="YP135" s="29"/>
    </row>
    <row r="136" spans="1:666" ht="15.75" x14ac:dyDescent="0.25">
      <c r="A136" s="405">
        <v>1</v>
      </c>
      <c r="B136" s="418" t="s">
        <v>1262</v>
      </c>
      <c r="C136" s="405" t="s">
        <v>1263</v>
      </c>
      <c r="D136" s="542">
        <v>2500</v>
      </c>
      <c r="E136" s="405" t="s">
        <v>1218</v>
      </c>
      <c r="F136" s="405">
        <v>80</v>
      </c>
      <c r="G136" s="405" t="s">
        <v>2519</v>
      </c>
      <c r="H136" s="405" t="s">
        <v>2519</v>
      </c>
      <c r="I136" s="417" t="s">
        <v>2665</v>
      </c>
      <c r="J136" s="411">
        <v>0</v>
      </c>
      <c r="K136" s="405">
        <v>0</v>
      </c>
      <c r="L136" s="405">
        <v>0</v>
      </c>
      <c r="M136" s="405">
        <v>100</v>
      </c>
      <c r="N136" s="542">
        <f t="shared" si="8"/>
        <v>20</v>
      </c>
      <c r="O136" s="542">
        <f t="shared" si="9"/>
        <v>20</v>
      </c>
      <c r="P136" s="542">
        <f t="shared" si="10"/>
        <v>20</v>
      </c>
      <c r="Q136" s="552">
        <f t="shared" si="11"/>
        <v>20</v>
      </c>
      <c r="YO136" s="29"/>
      <c r="YP136" s="29"/>
    </row>
    <row r="137" spans="1:666" ht="15.75" x14ac:dyDescent="0.25">
      <c r="A137" s="405">
        <v>2</v>
      </c>
      <c r="B137" s="418" t="s">
        <v>1276</v>
      </c>
      <c r="C137" s="405" t="s">
        <v>1282</v>
      </c>
      <c r="D137" s="542">
        <v>2000</v>
      </c>
      <c r="E137" s="405" t="s">
        <v>1218</v>
      </c>
      <c r="F137" s="405">
        <v>80</v>
      </c>
      <c r="G137" s="405" t="s">
        <v>2519</v>
      </c>
      <c r="H137" s="405" t="s">
        <v>2519</v>
      </c>
      <c r="I137" s="417" t="s">
        <v>2665</v>
      </c>
      <c r="J137" s="411">
        <v>0</v>
      </c>
      <c r="K137" s="405">
        <v>0</v>
      </c>
      <c r="L137" s="405">
        <v>0</v>
      </c>
      <c r="M137" s="405">
        <v>100</v>
      </c>
      <c r="N137" s="542">
        <f t="shared" si="8"/>
        <v>20</v>
      </c>
      <c r="O137" s="542">
        <f t="shared" si="9"/>
        <v>20</v>
      </c>
      <c r="P137" s="542">
        <f t="shared" si="10"/>
        <v>20</v>
      </c>
      <c r="Q137" s="552">
        <f t="shared" si="11"/>
        <v>20</v>
      </c>
      <c r="YO137" s="29"/>
      <c r="YP137" s="29"/>
    </row>
    <row r="138" spans="1:666" ht="15.75" x14ac:dyDescent="0.25">
      <c r="A138" s="405">
        <v>3</v>
      </c>
      <c r="B138" s="418" t="s">
        <v>1276</v>
      </c>
      <c r="C138" s="405" t="s">
        <v>1283</v>
      </c>
      <c r="D138" s="542">
        <v>1500</v>
      </c>
      <c r="E138" s="405" t="s">
        <v>1218</v>
      </c>
      <c r="F138" s="405">
        <v>80</v>
      </c>
      <c r="G138" s="405" t="s">
        <v>2519</v>
      </c>
      <c r="H138" s="405" t="s">
        <v>2519</v>
      </c>
      <c r="I138" s="417" t="s">
        <v>2665</v>
      </c>
      <c r="J138" s="411">
        <v>0</v>
      </c>
      <c r="K138" s="405">
        <v>0</v>
      </c>
      <c r="L138" s="405">
        <v>0</v>
      </c>
      <c r="M138" s="405">
        <v>100</v>
      </c>
      <c r="N138" s="542">
        <f t="shared" si="8"/>
        <v>20</v>
      </c>
      <c r="O138" s="542">
        <f t="shared" si="9"/>
        <v>20</v>
      </c>
      <c r="P138" s="542">
        <f t="shared" si="10"/>
        <v>20</v>
      </c>
      <c r="Q138" s="552">
        <f t="shared" si="11"/>
        <v>20</v>
      </c>
      <c r="YO138" s="29"/>
      <c r="YP138" s="29"/>
    </row>
    <row r="139" spans="1:666" ht="15.75" x14ac:dyDescent="0.25">
      <c r="A139" s="405">
        <v>4</v>
      </c>
      <c r="B139" s="418" t="s">
        <v>1284</v>
      </c>
      <c r="C139" s="405" t="s">
        <v>1285</v>
      </c>
      <c r="D139" s="542">
        <v>1200</v>
      </c>
      <c r="E139" s="405" t="s">
        <v>1218</v>
      </c>
      <c r="F139" s="405">
        <v>80</v>
      </c>
      <c r="G139" s="405" t="s">
        <v>2519</v>
      </c>
      <c r="H139" s="405" t="s">
        <v>2519</v>
      </c>
      <c r="I139" s="417" t="s">
        <v>2665</v>
      </c>
      <c r="J139" s="411">
        <v>0</v>
      </c>
      <c r="K139" s="405">
        <v>0</v>
      </c>
      <c r="L139" s="405">
        <v>0</v>
      </c>
      <c r="M139" s="405">
        <v>100</v>
      </c>
      <c r="N139" s="542">
        <f t="shared" si="8"/>
        <v>20</v>
      </c>
      <c r="O139" s="542">
        <f t="shared" si="9"/>
        <v>20</v>
      </c>
      <c r="P139" s="542">
        <f t="shared" si="10"/>
        <v>20</v>
      </c>
      <c r="Q139" s="552">
        <f t="shared" si="11"/>
        <v>20</v>
      </c>
      <c r="YO139" s="29"/>
      <c r="YP139" s="29"/>
    </row>
    <row r="140" spans="1:666" ht="15.75" x14ac:dyDescent="0.25">
      <c r="A140" s="405">
        <v>5</v>
      </c>
      <c r="B140" s="418" t="s">
        <v>1286</v>
      </c>
      <c r="C140" s="405" t="s">
        <v>1287</v>
      </c>
      <c r="D140" s="542">
        <v>8000</v>
      </c>
      <c r="E140" s="405" t="s">
        <v>1218</v>
      </c>
      <c r="F140" s="405">
        <v>20</v>
      </c>
      <c r="G140" s="405" t="s">
        <v>2519</v>
      </c>
      <c r="H140" s="405" t="s">
        <v>2519</v>
      </c>
      <c r="I140" s="417" t="s">
        <v>2665</v>
      </c>
      <c r="J140" s="411">
        <v>0</v>
      </c>
      <c r="K140" s="405">
        <v>0</v>
      </c>
      <c r="L140" s="405">
        <v>0</v>
      </c>
      <c r="M140" s="405">
        <v>100</v>
      </c>
      <c r="N140" s="542">
        <f t="shared" si="8"/>
        <v>5</v>
      </c>
      <c r="O140" s="542">
        <f t="shared" si="9"/>
        <v>5</v>
      </c>
      <c r="P140" s="542">
        <f t="shared" si="10"/>
        <v>5</v>
      </c>
      <c r="Q140" s="552">
        <f t="shared" si="11"/>
        <v>5</v>
      </c>
      <c r="YO140" s="29"/>
      <c r="YP140" s="29"/>
    </row>
    <row r="141" spans="1:666" ht="15.75" x14ac:dyDescent="0.25">
      <c r="A141" s="405">
        <v>6</v>
      </c>
      <c r="B141" s="418" t="s">
        <v>1286</v>
      </c>
      <c r="C141" s="405" t="s">
        <v>1288</v>
      </c>
      <c r="D141" s="542">
        <v>7500</v>
      </c>
      <c r="E141" s="405" t="s">
        <v>1218</v>
      </c>
      <c r="F141" s="405">
        <v>20</v>
      </c>
      <c r="G141" s="405" t="s">
        <v>2519</v>
      </c>
      <c r="H141" s="405" t="s">
        <v>2519</v>
      </c>
      <c r="I141" s="417" t="s">
        <v>2665</v>
      </c>
      <c r="J141" s="411">
        <v>0</v>
      </c>
      <c r="K141" s="405">
        <v>0</v>
      </c>
      <c r="L141" s="405">
        <v>0</v>
      </c>
      <c r="M141" s="405">
        <v>100</v>
      </c>
      <c r="N141" s="542">
        <f t="shared" si="8"/>
        <v>5</v>
      </c>
      <c r="O141" s="542">
        <f t="shared" si="9"/>
        <v>5</v>
      </c>
      <c r="P141" s="542">
        <f t="shared" si="10"/>
        <v>5</v>
      </c>
      <c r="Q141" s="552">
        <f t="shared" si="11"/>
        <v>5</v>
      </c>
      <c r="YO141" s="29"/>
      <c r="YP141" s="29"/>
    </row>
    <row r="142" spans="1:666" ht="15.75" x14ac:dyDescent="0.25">
      <c r="A142" s="405">
        <v>7</v>
      </c>
      <c r="B142" s="418" t="s">
        <v>1276</v>
      </c>
      <c r="C142" s="405" t="s">
        <v>1289</v>
      </c>
      <c r="D142" s="542">
        <v>600</v>
      </c>
      <c r="E142" s="405" t="s">
        <v>1277</v>
      </c>
      <c r="F142" s="405">
        <v>400</v>
      </c>
      <c r="G142" s="405" t="s">
        <v>2519</v>
      </c>
      <c r="H142" s="405" t="s">
        <v>2519</v>
      </c>
      <c r="I142" s="417" t="s">
        <v>2665</v>
      </c>
      <c r="J142" s="411">
        <v>0</v>
      </c>
      <c r="K142" s="405">
        <v>0</v>
      </c>
      <c r="L142" s="405">
        <v>0</v>
      </c>
      <c r="M142" s="405">
        <v>100</v>
      </c>
      <c r="N142" s="542">
        <f t="shared" si="8"/>
        <v>100</v>
      </c>
      <c r="O142" s="542">
        <f t="shared" si="9"/>
        <v>100</v>
      </c>
      <c r="P142" s="542">
        <f t="shared" si="10"/>
        <v>100</v>
      </c>
      <c r="Q142" s="552">
        <f t="shared" si="11"/>
        <v>100</v>
      </c>
      <c r="YO142" s="29"/>
      <c r="YP142" s="29"/>
    </row>
    <row r="143" spans="1:666" ht="15.75" x14ac:dyDescent="0.25">
      <c r="A143" s="405">
        <v>8</v>
      </c>
      <c r="B143" s="418" t="s">
        <v>1290</v>
      </c>
      <c r="C143" s="405" t="s">
        <v>1291</v>
      </c>
      <c r="D143" s="542">
        <v>500</v>
      </c>
      <c r="E143" s="405" t="s">
        <v>1277</v>
      </c>
      <c r="F143" s="405">
        <v>400</v>
      </c>
      <c r="G143" s="405" t="s">
        <v>2519</v>
      </c>
      <c r="H143" s="405" t="s">
        <v>2519</v>
      </c>
      <c r="I143" s="417" t="s">
        <v>2665</v>
      </c>
      <c r="J143" s="411">
        <v>0</v>
      </c>
      <c r="K143" s="405">
        <v>0</v>
      </c>
      <c r="L143" s="405">
        <v>0</v>
      </c>
      <c r="M143" s="405">
        <v>100</v>
      </c>
      <c r="N143" s="542">
        <f t="shared" si="8"/>
        <v>100</v>
      </c>
      <c r="O143" s="542">
        <f t="shared" si="9"/>
        <v>100</v>
      </c>
      <c r="P143" s="542">
        <f t="shared" si="10"/>
        <v>100</v>
      </c>
      <c r="Q143" s="552">
        <f t="shared" si="11"/>
        <v>100</v>
      </c>
      <c r="YO143" s="29"/>
      <c r="YP143" s="29"/>
    </row>
    <row r="144" spans="1:666" ht="15.75" x14ac:dyDescent="0.25">
      <c r="A144" s="405">
        <v>9</v>
      </c>
      <c r="B144" s="418" t="s">
        <v>1222</v>
      </c>
      <c r="C144" s="405" t="s">
        <v>1292</v>
      </c>
      <c r="D144" s="542">
        <v>450</v>
      </c>
      <c r="E144" s="405" t="s">
        <v>1277</v>
      </c>
      <c r="F144" s="405">
        <v>400</v>
      </c>
      <c r="G144" s="405" t="s">
        <v>2519</v>
      </c>
      <c r="H144" s="405" t="s">
        <v>2519</v>
      </c>
      <c r="I144" s="417" t="s">
        <v>2665</v>
      </c>
      <c r="J144" s="411">
        <v>0</v>
      </c>
      <c r="K144" s="405">
        <v>0</v>
      </c>
      <c r="L144" s="405">
        <v>0</v>
      </c>
      <c r="M144" s="405">
        <v>100</v>
      </c>
      <c r="N144" s="542">
        <f t="shared" si="8"/>
        <v>100</v>
      </c>
      <c r="O144" s="542">
        <f t="shared" si="9"/>
        <v>100</v>
      </c>
      <c r="P144" s="542">
        <f t="shared" si="10"/>
        <v>100</v>
      </c>
      <c r="Q144" s="552">
        <f t="shared" si="11"/>
        <v>100</v>
      </c>
      <c r="YO144" s="29"/>
      <c r="YP144" s="29"/>
    </row>
    <row r="145" spans="1:666" ht="15.75" x14ac:dyDescent="0.25">
      <c r="A145" s="405">
        <v>10</v>
      </c>
      <c r="B145" s="418" t="s">
        <v>1233</v>
      </c>
      <c r="C145" s="405" t="s">
        <v>1234</v>
      </c>
      <c r="D145" s="542">
        <v>400</v>
      </c>
      <c r="E145" s="405" t="s">
        <v>1277</v>
      </c>
      <c r="F145" s="405">
        <v>80</v>
      </c>
      <c r="G145" s="405" t="s">
        <v>2519</v>
      </c>
      <c r="H145" s="405" t="s">
        <v>2519</v>
      </c>
      <c r="I145" s="417" t="s">
        <v>2665</v>
      </c>
      <c r="J145" s="411">
        <v>0</v>
      </c>
      <c r="K145" s="405">
        <v>0</v>
      </c>
      <c r="L145" s="405">
        <v>0</v>
      </c>
      <c r="M145" s="405">
        <v>100</v>
      </c>
      <c r="N145" s="542">
        <f t="shared" si="8"/>
        <v>20</v>
      </c>
      <c r="O145" s="542">
        <f t="shared" si="9"/>
        <v>20</v>
      </c>
      <c r="P145" s="542">
        <f t="shared" si="10"/>
        <v>20</v>
      </c>
      <c r="Q145" s="552">
        <f t="shared" si="11"/>
        <v>20</v>
      </c>
      <c r="YO145" s="29"/>
      <c r="YP145" s="29"/>
    </row>
    <row r="146" spans="1:666" ht="15.75" x14ac:dyDescent="0.25">
      <c r="A146" s="405">
        <v>11</v>
      </c>
      <c r="B146" s="418" t="s">
        <v>1293</v>
      </c>
      <c r="C146" s="405" t="s">
        <v>1294</v>
      </c>
      <c r="D146" s="542">
        <v>1000</v>
      </c>
      <c r="E146" s="405" t="s">
        <v>1218</v>
      </c>
      <c r="F146" s="405">
        <v>20</v>
      </c>
      <c r="G146" s="405" t="s">
        <v>2519</v>
      </c>
      <c r="H146" s="405" t="s">
        <v>2519</v>
      </c>
      <c r="I146" s="417" t="s">
        <v>2665</v>
      </c>
      <c r="J146" s="411">
        <v>0</v>
      </c>
      <c r="K146" s="405">
        <v>0</v>
      </c>
      <c r="L146" s="405">
        <v>0</v>
      </c>
      <c r="M146" s="405">
        <v>100</v>
      </c>
      <c r="N146" s="542">
        <f t="shared" si="8"/>
        <v>5</v>
      </c>
      <c r="O146" s="542">
        <f t="shared" si="9"/>
        <v>5</v>
      </c>
      <c r="P146" s="542">
        <f t="shared" si="10"/>
        <v>5</v>
      </c>
      <c r="Q146" s="552">
        <f t="shared" si="11"/>
        <v>5</v>
      </c>
      <c r="YO146" s="29"/>
      <c r="YP146" s="29"/>
    </row>
    <row r="147" spans="1:666" ht="15.75" x14ac:dyDescent="0.25">
      <c r="A147" s="405">
        <v>12</v>
      </c>
      <c r="B147" s="418" t="s">
        <v>1293</v>
      </c>
      <c r="C147" s="405" t="s">
        <v>1295</v>
      </c>
      <c r="D147" s="542">
        <v>1500</v>
      </c>
      <c r="E147" s="405" t="s">
        <v>1218</v>
      </c>
      <c r="F147" s="405">
        <v>20</v>
      </c>
      <c r="G147" s="405" t="s">
        <v>2519</v>
      </c>
      <c r="H147" s="405" t="s">
        <v>2519</v>
      </c>
      <c r="I147" s="417" t="s">
        <v>2665</v>
      </c>
      <c r="J147" s="411">
        <v>0</v>
      </c>
      <c r="K147" s="405">
        <v>0</v>
      </c>
      <c r="L147" s="405">
        <v>0</v>
      </c>
      <c r="M147" s="405">
        <v>100</v>
      </c>
      <c r="N147" s="542">
        <f t="shared" si="8"/>
        <v>5</v>
      </c>
      <c r="O147" s="542">
        <f t="shared" si="9"/>
        <v>5</v>
      </c>
      <c r="P147" s="542">
        <f t="shared" si="10"/>
        <v>5</v>
      </c>
      <c r="Q147" s="552">
        <f t="shared" si="11"/>
        <v>5</v>
      </c>
      <c r="YO147" s="29"/>
      <c r="YP147" s="29"/>
    </row>
    <row r="148" spans="1:666" ht="15.75" x14ac:dyDescent="0.25">
      <c r="A148" s="405">
        <v>13</v>
      </c>
      <c r="B148" s="418" t="s">
        <v>1235</v>
      </c>
      <c r="C148" s="405" t="s">
        <v>1296</v>
      </c>
      <c r="D148" s="542">
        <v>900</v>
      </c>
      <c r="E148" s="405" t="s">
        <v>1218</v>
      </c>
      <c r="F148" s="405">
        <v>80</v>
      </c>
      <c r="G148" s="405" t="s">
        <v>2519</v>
      </c>
      <c r="H148" s="405" t="s">
        <v>2519</v>
      </c>
      <c r="I148" s="417" t="s">
        <v>2665</v>
      </c>
      <c r="J148" s="411">
        <v>0</v>
      </c>
      <c r="K148" s="405">
        <v>0</v>
      </c>
      <c r="L148" s="405">
        <v>0</v>
      </c>
      <c r="M148" s="405">
        <v>100</v>
      </c>
      <c r="N148" s="542">
        <f t="shared" si="8"/>
        <v>20</v>
      </c>
      <c r="O148" s="542">
        <f t="shared" si="9"/>
        <v>20</v>
      </c>
      <c r="P148" s="542">
        <f t="shared" si="10"/>
        <v>20</v>
      </c>
      <c r="Q148" s="552">
        <f t="shared" si="11"/>
        <v>20</v>
      </c>
      <c r="YO148" s="29"/>
      <c r="YP148" s="29"/>
    </row>
    <row r="149" spans="1:666" ht="15.75" x14ac:dyDescent="0.25">
      <c r="A149" s="405">
        <v>14</v>
      </c>
      <c r="B149" s="418" t="s">
        <v>1235</v>
      </c>
      <c r="C149" s="405" t="s">
        <v>1297</v>
      </c>
      <c r="D149" s="542">
        <v>1200</v>
      </c>
      <c r="E149" s="405" t="s">
        <v>1218</v>
      </c>
      <c r="F149" s="405">
        <v>40</v>
      </c>
      <c r="G149" s="405" t="s">
        <v>2519</v>
      </c>
      <c r="H149" s="405" t="s">
        <v>2519</v>
      </c>
      <c r="I149" s="417" t="s">
        <v>2665</v>
      </c>
      <c r="J149" s="411">
        <v>0</v>
      </c>
      <c r="K149" s="405">
        <v>0</v>
      </c>
      <c r="L149" s="405">
        <v>0</v>
      </c>
      <c r="M149" s="405">
        <v>100</v>
      </c>
      <c r="N149" s="542">
        <f t="shared" si="8"/>
        <v>10</v>
      </c>
      <c r="O149" s="542">
        <f t="shared" si="9"/>
        <v>10</v>
      </c>
      <c r="P149" s="542">
        <f t="shared" si="10"/>
        <v>10</v>
      </c>
      <c r="Q149" s="552">
        <f t="shared" si="11"/>
        <v>10</v>
      </c>
      <c r="YO149" s="29"/>
      <c r="YP149" s="29"/>
    </row>
    <row r="150" spans="1:666" ht="15.75" x14ac:dyDescent="0.25">
      <c r="A150" s="405">
        <v>15</v>
      </c>
      <c r="B150" s="418" t="s">
        <v>1235</v>
      </c>
      <c r="C150" s="405" t="s">
        <v>1298</v>
      </c>
      <c r="D150" s="542">
        <v>1500</v>
      </c>
      <c r="E150" s="405" t="s">
        <v>362</v>
      </c>
      <c r="F150" s="405">
        <v>40</v>
      </c>
      <c r="G150" s="405" t="s">
        <v>2519</v>
      </c>
      <c r="H150" s="405" t="s">
        <v>2519</v>
      </c>
      <c r="I150" s="417" t="s">
        <v>2665</v>
      </c>
      <c r="J150" s="411">
        <v>0</v>
      </c>
      <c r="K150" s="405">
        <v>0</v>
      </c>
      <c r="L150" s="405">
        <v>0</v>
      </c>
      <c r="M150" s="405">
        <v>100</v>
      </c>
      <c r="N150" s="542">
        <f t="shared" si="8"/>
        <v>10</v>
      </c>
      <c r="O150" s="542">
        <f t="shared" si="9"/>
        <v>10</v>
      </c>
      <c r="P150" s="542">
        <f t="shared" si="10"/>
        <v>10</v>
      </c>
      <c r="Q150" s="552">
        <f t="shared" si="11"/>
        <v>10</v>
      </c>
      <c r="YO150" s="29"/>
      <c r="YP150" s="29"/>
    </row>
    <row r="151" spans="1:666" ht="15.75" x14ac:dyDescent="0.25">
      <c r="A151" s="405">
        <v>16</v>
      </c>
      <c r="B151" s="418" t="s">
        <v>1299</v>
      </c>
      <c r="C151" s="405" t="s">
        <v>1300</v>
      </c>
      <c r="D151" s="542">
        <v>300</v>
      </c>
      <c r="E151" s="405" t="s">
        <v>1218</v>
      </c>
      <c r="F151" s="405">
        <v>160</v>
      </c>
      <c r="G151" s="405" t="s">
        <v>2519</v>
      </c>
      <c r="H151" s="405" t="s">
        <v>2519</v>
      </c>
      <c r="I151" s="417" t="s">
        <v>2665</v>
      </c>
      <c r="J151" s="411">
        <v>0</v>
      </c>
      <c r="K151" s="405">
        <v>0</v>
      </c>
      <c r="L151" s="405">
        <v>0</v>
      </c>
      <c r="M151" s="405">
        <v>100</v>
      </c>
      <c r="N151" s="542">
        <f t="shared" si="8"/>
        <v>40</v>
      </c>
      <c r="O151" s="542">
        <f t="shared" si="9"/>
        <v>40</v>
      </c>
      <c r="P151" s="542">
        <f t="shared" si="10"/>
        <v>40</v>
      </c>
      <c r="Q151" s="552">
        <f t="shared" si="11"/>
        <v>40</v>
      </c>
      <c r="YO151" s="29"/>
      <c r="YP151" s="29"/>
    </row>
    <row r="152" spans="1:666" ht="15.75" x14ac:dyDescent="0.25">
      <c r="A152" s="405">
        <v>17</v>
      </c>
      <c r="B152" s="418" t="s">
        <v>1299</v>
      </c>
      <c r="C152" s="405" t="s">
        <v>1301</v>
      </c>
      <c r="D152" s="542">
        <v>200</v>
      </c>
      <c r="E152" s="405" t="s">
        <v>1218</v>
      </c>
      <c r="F152" s="405">
        <v>100</v>
      </c>
      <c r="G152" s="405" t="s">
        <v>2519</v>
      </c>
      <c r="H152" s="405" t="s">
        <v>2519</v>
      </c>
      <c r="I152" s="417" t="s">
        <v>2665</v>
      </c>
      <c r="J152" s="411">
        <v>0</v>
      </c>
      <c r="K152" s="405">
        <v>0</v>
      </c>
      <c r="L152" s="405">
        <v>0</v>
      </c>
      <c r="M152" s="405">
        <v>100</v>
      </c>
      <c r="N152" s="542">
        <f t="shared" si="8"/>
        <v>25</v>
      </c>
      <c r="O152" s="542">
        <f t="shared" si="9"/>
        <v>25</v>
      </c>
      <c r="P152" s="542">
        <f t="shared" si="10"/>
        <v>25</v>
      </c>
      <c r="Q152" s="552">
        <f t="shared" si="11"/>
        <v>25</v>
      </c>
      <c r="YO152" s="29"/>
      <c r="YP152" s="29"/>
    </row>
    <row r="153" spans="1:666" ht="15.75" x14ac:dyDescent="0.25">
      <c r="A153" s="405">
        <v>18</v>
      </c>
      <c r="B153" s="418" t="s">
        <v>1299</v>
      </c>
      <c r="C153" s="405" t="s">
        <v>1302</v>
      </c>
      <c r="D153" s="542">
        <v>350</v>
      </c>
      <c r="E153" s="405" t="s">
        <v>1218</v>
      </c>
      <c r="F153" s="405">
        <v>200</v>
      </c>
      <c r="G153" s="405" t="s">
        <v>2519</v>
      </c>
      <c r="H153" s="405" t="s">
        <v>2519</v>
      </c>
      <c r="I153" s="417" t="s">
        <v>2665</v>
      </c>
      <c r="J153" s="411">
        <v>0</v>
      </c>
      <c r="K153" s="405">
        <v>0</v>
      </c>
      <c r="L153" s="405">
        <v>0</v>
      </c>
      <c r="M153" s="405">
        <v>100</v>
      </c>
      <c r="N153" s="542">
        <f t="shared" si="8"/>
        <v>50</v>
      </c>
      <c r="O153" s="542">
        <f t="shared" si="9"/>
        <v>50</v>
      </c>
      <c r="P153" s="542">
        <f t="shared" si="10"/>
        <v>50</v>
      </c>
      <c r="Q153" s="552">
        <f t="shared" si="11"/>
        <v>50</v>
      </c>
      <c r="YO153" s="29"/>
      <c r="YP153" s="29"/>
    </row>
    <row r="154" spans="1:666" ht="15.75" x14ac:dyDescent="0.25">
      <c r="A154" s="405">
        <v>19</v>
      </c>
      <c r="B154" s="418" t="s">
        <v>1235</v>
      </c>
      <c r="C154" s="405" t="s">
        <v>1303</v>
      </c>
      <c r="D154" s="542">
        <v>850</v>
      </c>
      <c r="E154" s="405" t="s">
        <v>1218</v>
      </c>
      <c r="F154" s="405">
        <v>20</v>
      </c>
      <c r="G154" s="405" t="s">
        <v>2519</v>
      </c>
      <c r="H154" s="405" t="s">
        <v>2519</v>
      </c>
      <c r="I154" s="417" t="s">
        <v>2665</v>
      </c>
      <c r="J154" s="411">
        <v>0</v>
      </c>
      <c r="K154" s="405">
        <v>0</v>
      </c>
      <c r="L154" s="405">
        <v>0</v>
      </c>
      <c r="M154" s="405">
        <v>100</v>
      </c>
      <c r="N154" s="542">
        <f t="shared" si="8"/>
        <v>5</v>
      </c>
      <c r="O154" s="542">
        <f t="shared" si="9"/>
        <v>5</v>
      </c>
      <c r="P154" s="542">
        <f t="shared" si="10"/>
        <v>5</v>
      </c>
      <c r="Q154" s="552">
        <f t="shared" si="11"/>
        <v>5</v>
      </c>
      <c r="YO154" s="29"/>
      <c r="YP154" s="29"/>
    </row>
    <row r="155" spans="1:666" ht="15.75" x14ac:dyDescent="0.25">
      <c r="A155" s="405">
        <v>20</v>
      </c>
      <c r="B155" s="418" t="s">
        <v>1235</v>
      </c>
      <c r="C155" s="405" t="s">
        <v>1304</v>
      </c>
      <c r="D155" s="542">
        <v>250</v>
      </c>
      <c r="E155" s="405" t="s">
        <v>1218</v>
      </c>
      <c r="F155" s="405">
        <v>240</v>
      </c>
      <c r="G155" s="405" t="s">
        <v>2519</v>
      </c>
      <c r="H155" s="405" t="s">
        <v>2519</v>
      </c>
      <c r="I155" s="417" t="s">
        <v>2665</v>
      </c>
      <c r="J155" s="411">
        <v>0</v>
      </c>
      <c r="K155" s="405">
        <v>0</v>
      </c>
      <c r="L155" s="405">
        <v>0</v>
      </c>
      <c r="M155" s="405">
        <v>100</v>
      </c>
      <c r="N155" s="542">
        <f t="shared" si="8"/>
        <v>60</v>
      </c>
      <c r="O155" s="542">
        <f t="shared" si="9"/>
        <v>60</v>
      </c>
      <c r="P155" s="542">
        <f t="shared" si="10"/>
        <v>60</v>
      </c>
      <c r="Q155" s="552">
        <f t="shared" si="11"/>
        <v>60</v>
      </c>
      <c r="YO155" s="29"/>
      <c r="YP155" s="29"/>
    </row>
    <row r="156" spans="1:666" ht="15.75" x14ac:dyDescent="0.25">
      <c r="A156" s="405">
        <v>22</v>
      </c>
      <c r="B156" s="418" t="s">
        <v>1235</v>
      </c>
      <c r="C156" s="405" t="s">
        <v>1305</v>
      </c>
      <c r="D156" s="542">
        <v>6000</v>
      </c>
      <c r="E156" s="405" t="s">
        <v>1218</v>
      </c>
      <c r="F156" s="405">
        <v>10</v>
      </c>
      <c r="G156" s="405" t="s">
        <v>2519</v>
      </c>
      <c r="H156" s="405" t="s">
        <v>2519</v>
      </c>
      <c r="I156" s="417" t="s">
        <v>2665</v>
      </c>
      <c r="J156" s="411">
        <v>0</v>
      </c>
      <c r="K156" s="405">
        <v>0</v>
      </c>
      <c r="L156" s="405">
        <v>0</v>
      </c>
      <c r="M156" s="405">
        <v>100</v>
      </c>
      <c r="N156" s="542">
        <f t="shared" si="8"/>
        <v>2.5</v>
      </c>
      <c r="O156" s="542">
        <f t="shared" si="9"/>
        <v>2.5</v>
      </c>
      <c r="P156" s="542">
        <f t="shared" si="10"/>
        <v>2.5</v>
      </c>
      <c r="Q156" s="552">
        <f t="shared" si="11"/>
        <v>2.5</v>
      </c>
      <c r="YO156" s="29"/>
      <c r="YP156" s="29"/>
    </row>
    <row r="157" spans="1:666" ht="15.75" x14ac:dyDescent="0.25">
      <c r="A157" s="405">
        <v>23</v>
      </c>
      <c r="B157" s="418" t="s">
        <v>1306</v>
      </c>
      <c r="C157" s="405" t="s">
        <v>1307</v>
      </c>
      <c r="D157" s="542">
        <v>15000</v>
      </c>
      <c r="E157" s="405" t="s">
        <v>1308</v>
      </c>
      <c r="F157" s="405">
        <v>10</v>
      </c>
      <c r="G157" s="405" t="s">
        <v>2519</v>
      </c>
      <c r="H157" s="405" t="s">
        <v>2519</v>
      </c>
      <c r="I157" s="417" t="s">
        <v>2665</v>
      </c>
      <c r="J157" s="411">
        <v>0</v>
      </c>
      <c r="K157" s="405">
        <v>0</v>
      </c>
      <c r="L157" s="405">
        <v>0</v>
      </c>
      <c r="M157" s="405">
        <v>100</v>
      </c>
      <c r="N157" s="542">
        <f t="shared" si="8"/>
        <v>2.5</v>
      </c>
      <c r="O157" s="542">
        <f t="shared" si="9"/>
        <v>2.5</v>
      </c>
      <c r="P157" s="542">
        <f t="shared" si="10"/>
        <v>2.5</v>
      </c>
      <c r="Q157" s="552">
        <f t="shared" si="11"/>
        <v>2.5</v>
      </c>
      <c r="YO157" s="29"/>
      <c r="YP157" s="29"/>
    </row>
    <row r="158" spans="1:666" ht="15.75" x14ac:dyDescent="0.25">
      <c r="A158" s="405">
        <v>24</v>
      </c>
      <c r="B158" s="418" t="s">
        <v>1306</v>
      </c>
      <c r="C158" s="405" t="s">
        <v>1309</v>
      </c>
      <c r="D158" s="542">
        <v>21000</v>
      </c>
      <c r="E158" s="405" t="s">
        <v>1308</v>
      </c>
      <c r="F158" s="405">
        <v>10</v>
      </c>
      <c r="G158" s="405" t="s">
        <v>2519</v>
      </c>
      <c r="H158" s="405" t="s">
        <v>2519</v>
      </c>
      <c r="I158" s="417" t="s">
        <v>2665</v>
      </c>
      <c r="J158" s="411">
        <v>0</v>
      </c>
      <c r="K158" s="405">
        <v>0</v>
      </c>
      <c r="L158" s="405">
        <v>0</v>
      </c>
      <c r="M158" s="405">
        <v>100</v>
      </c>
      <c r="N158" s="542">
        <f t="shared" si="8"/>
        <v>2.5</v>
      </c>
      <c r="O158" s="542">
        <f t="shared" si="9"/>
        <v>2.5</v>
      </c>
      <c r="P158" s="542">
        <f t="shared" si="10"/>
        <v>2.5</v>
      </c>
      <c r="Q158" s="552">
        <f t="shared" si="11"/>
        <v>2.5</v>
      </c>
      <c r="YO158" s="29"/>
      <c r="YP158" s="29"/>
    </row>
    <row r="159" spans="1:666" ht="15.75" x14ac:dyDescent="0.25">
      <c r="A159" s="405">
        <v>25</v>
      </c>
      <c r="B159" s="418" t="s">
        <v>1310</v>
      </c>
      <c r="C159" s="405" t="s">
        <v>1311</v>
      </c>
      <c r="D159" s="542">
        <v>350</v>
      </c>
      <c r="E159" s="405" t="s">
        <v>1218</v>
      </c>
      <c r="F159" s="405">
        <v>80</v>
      </c>
      <c r="G159" s="405" t="s">
        <v>2519</v>
      </c>
      <c r="H159" s="405" t="s">
        <v>2519</v>
      </c>
      <c r="I159" s="417" t="s">
        <v>2665</v>
      </c>
      <c r="J159" s="411">
        <v>0</v>
      </c>
      <c r="K159" s="405">
        <v>0</v>
      </c>
      <c r="L159" s="405">
        <v>0</v>
      </c>
      <c r="M159" s="405">
        <v>100</v>
      </c>
      <c r="N159" s="542">
        <f t="shared" si="8"/>
        <v>20</v>
      </c>
      <c r="O159" s="542">
        <f t="shared" si="9"/>
        <v>20</v>
      </c>
      <c r="P159" s="542">
        <f t="shared" si="10"/>
        <v>20</v>
      </c>
      <c r="Q159" s="552">
        <f t="shared" si="11"/>
        <v>20</v>
      </c>
      <c r="YO159" s="29"/>
      <c r="YP159" s="29"/>
    </row>
    <row r="160" spans="1:666" ht="15.75" x14ac:dyDescent="0.25">
      <c r="A160" s="405">
        <v>26</v>
      </c>
      <c r="B160" s="418" t="s">
        <v>1310</v>
      </c>
      <c r="C160" s="405" t="s">
        <v>1312</v>
      </c>
      <c r="D160" s="542">
        <v>500</v>
      </c>
      <c r="E160" s="405" t="s">
        <v>1218</v>
      </c>
      <c r="F160" s="405">
        <v>80</v>
      </c>
      <c r="G160" s="405" t="s">
        <v>2519</v>
      </c>
      <c r="H160" s="405" t="s">
        <v>2519</v>
      </c>
      <c r="I160" s="417" t="s">
        <v>2665</v>
      </c>
      <c r="J160" s="411">
        <v>0</v>
      </c>
      <c r="K160" s="405">
        <v>0</v>
      </c>
      <c r="L160" s="405">
        <v>0</v>
      </c>
      <c r="M160" s="405">
        <v>100</v>
      </c>
      <c r="N160" s="542">
        <f t="shared" si="8"/>
        <v>20</v>
      </c>
      <c r="O160" s="542">
        <f t="shared" si="9"/>
        <v>20</v>
      </c>
      <c r="P160" s="542">
        <f t="shared" si="10"/>
        <v>20</v>
      </c>
      <c r="Q160" s="552">
        <f t="shared" si="11"/>
        <v>20</v>
      </c>
      <c r="YO160" s="29"/>
      <c r="YP160" s="29"/>
    </row>
    <row r="161" spans="1:666" ht="15.75" x14ac:dyDescent="0.25">
      <c r="A161" s="405">
        <v>27</v>
      </c>
      <c r="B161" s="418" t="s">
        <v>1260</v>
      </c>
      <c r="C161" s="405" t="s">
        <v>1313</v>
      </c>
      <c r="D161" s="542">
        <v>50000</v>
      </c>
      <c r="E161" s="405" t="s">
        <v>1218</v>
      </c>
      <c r="F161" s="405">
        <v>100</v>
      </c>
      <c r="G161" s="405" t="s">
        <v>2519</v>
      </c>
      <c r="H161" s="405" t="s">
        <v>2519</v>
      </c>
      <c r="I161" s="417" t="s">
        <v>2665</v>
      </c>
      <c r="J161" s="411">
        <v>0</v>
      </c>
      <c r="K161" s="405">
        <v>0</v>
      </c>
      <c r="L161" s="405">
        <v>0</v>
      </c>
      <c r="M161" s="405">
        <v>100</v>
      </c>
      <c r="N161" s="542">
        <f t="shared" si="8"/>
        <v>25</v>
      </c>
      <c r="O161" s="542">
        <f t="shared" si="9"/>
        <v>25</v>
      </c>
      <c r="P161" s="542">
        <f t="shared" si="10"/>
        <v>25</v>
      </c>
      <c r="Q161" s="552">
        <f t="shared" si="11"/>
        <v>25</v>
      </c>
      <c r="YO161" s="29"/>
      <c r="YP161" s="29"/>
    </row>
    <row r="162" spans="1:666" ht="15.75" x14ac:dyDescent="0.25">
      <c r="A162" s="405">
        <v>1</v>
      </c>
      <c r="B162" s="418" t="s">
        <v>1262</v>
      </c>
      <c r="C162" s="405" t="s">
        <v>1314</v>
      </c>
      <c r="D162" s="542">
        <v>8500</v>
      </c>
      <c r="E162" s="405" t="s">
        <v>1218</v>
      </c>
      <c r="F162" s="405">
        <v>40</v>
      </c>
      <c r="G162" s="405" t="s">
        <v>2519</v>
      </c>
      <c r="H162" s="405" t="s">
        <v>2519</v>
      </c>
      <c r="I162" s="417" t="s">
        <v>2666</v>
      </c>
      <c r="J162" s="411">
        <v>0</v>
      </c>
      <c r="K162" s="405">
        <v>0</v>
      </c>
      <c r="L162" s="405">
        <v>0</v>
      </c>
      <c r="M162" s="405">
        <v>100</v>
      </c>
      <c r="N162" s="542">
        <f t="shared" si="8"/>
        <v>10</v>
      </c>
      <c r="O162" s="542">
        <f t="shared" si="9"/>
        <v>10</v>
      </c>
      <c r="P162" s="542">
        <f t="shared" si="10"/>
        <v>10</v>
      </c>
      <c r="Q162" s="552">
        <f t="shared" si="11"/>
        <v>10</v>
      </c>
      <c r="YO162" s="29"/>
      <c r="YP162" s="29"/>
    </row>
    <row r="163" spans="1:666" ht="15.75" x14ac:dyDescent="0.25">
      <c r="A163" s="405">
        <v>2</v>
      </c>
      <c r="B163" s="418" t="s">
        <v>1276</v>
      </c>
      <c r="C163" s="405" t="s">
        <v>1315</v>
      </c>
      <c r="D163" s="542">
        <v>6500</v>
      </c>
      <c r="E163" s="405" t="s">
        <v>1218</v>
      </c>
      <c r="F163" s="405">
        <v>40</v>
      </c>
      <c r="G163" s="405" t="s">
        <v>2519</v>
      </c>
      <c r="H163" s="405" t="s">
        <v>2519</v>
      </c>
      <c r="I163" s="417" t="s">
        <v>2666</v>
      </c>
      <c r="J163" s="411">
        <v>0</v>
      </c>
      <c r="K163" s="405">
        <v>0</v>
      </c>
      <c r="L163" s="405">
        <v>0</v>
      </c>
      <c r="M163" s="405">
        <v>100</v>
      </c>
      <c r="N163" s="542">
        <f t="shared" si="8"/>
        <v>10</v>
      </c>
      <c r="O163" s="542">
        <f t="shared" si="9"/>
        <v>10</v>
      </c>
      <c r="P163" s="542">
        <f t="shared" si="10"/>
        <v>10</v>
      </c>
      <c r="Q163" s="552">
        <f t="shared" si="11"/>
        <v>10</v>
      </c>
      <c r="YO163" s="29"/>
      <c r="YP163" s="29"/>
    </row>
    <row r="164" spans="1:666" ht="15.75" x14ac:dyDescent="0.25">
      <c r="A164" s="405">
        <v>3</v>
      </c>
      <c r="B164" s="418" t="s">
        <v>1276</v>
      </c>
      <c r="C164" s="405" t="s">
        <v>1316</v>
      </c>
      <c r="D164" s="542">
        <v>5500</v>
      </c>
      <c r="E164" s="405" t="s">
        <v>1218</v>
      </c>
      <c r="F164" s="405">
        <v>40</v>
      </c>
      <c r="G164" s="405" t="s">
        <v>2519</v>
      </c>
      <c r="H164" s="405" t="s">
        <v>2519</v>
      </c>
      <c r="I164" s="417" t="s">
        <v>2666</v>
      </c>
      <c r="J164" s="411">
        <v>0</v>
      </c>
      <c r="K164" s="405">
        <v>0</v>
      </c>
      <c r="L164" s="405">
        <v>0</v>
      </c>
      <c r="M164" s="405">
        <v>100</v>
      </c>
      <c r="N164" s="542">
        <f t="shared" si="8"/>
        <v>10</v>
      </c>
      <c r="O164" s="542">
        <f t="shared" si="9"/>
        <v>10</v>
      </c>
      <c r="P164" s="542">
        <f t="shared" si="10"/>
        <v>10</v>
      </c>
      <c r="Q164" s="552">
        <f t="shared" si="11"/>
        <v>10</v>
      </c>
      <c r="YO164" s="29"/>
      <c r="YP164" s="29"/>
    </row>
    <row r="165" spans="1:666" ht="15.75" x14ac:dyDescent="0.25">
      <c r="A165" s="405">
        <v>4</v>
      </c>
      <c r="B165" s="418" t="s">
        <v>1278</v>
      </c>
      <c r="C165" s="405" t="s">
        <v>1317</v>
      </c>
      <c r="D165" s="542">
        <v>7500</v>
      </c>
      <c r="E165" s="405" t="s">
        <v>1218</v>
      </c>
      <c r="F165" s="405">
        <v>40</v>
      </c>
      <c r="G165" s="405" t="s">
        <v>2519</v>
      </c>
      <c r="H165" s="405" t="s">
        <v>2519</v>
      </c>
      <c r="I165" s="417" t="s">
        <v>2666</v>
      </c>
      <c r="J165" s="411">
        <v>0</v>
      </c>
      <c r="K165" s="405">
        <v>0</v>
      </c>
      <c r="L165" s="405">
        <v>0</v>
      </c>
      <c r="M165" s="405">
        <v>100</v>
      </c>
      <c r="N165" s="542">
        <f t="shared" ref="N165:N226" si="12">F165/4</f>
        <v>10</v>
      </c>
      <c r="O165" s="542">
        <f t="shared" ref="O165:O226" si="13">F165/4</f>
        <v>10</v>
      </c>
      <c r="P165" s="542">
        <f t="shared" ref="P165:P226" si="14">F165/4</f>
        <v>10</v>
      </c>
      <c r="Q165" s="552">
        <f t="shared" ref="Q165:Q226" si="15">F165/4</f>
        <v>10</v>
      </c>
      <c r="YO165" s="29"/>
      <c r="YP165" s="29"/>
    </row>
    <row r="166" spans="1:666" ht="15.75" x14ac:dyDescent="0.25">
      <c r="A166" s="405">
        <v>5</v>
      </c>
      <c r="B166" s="418" t="s">
        <v>1286</v>
      </c>
      <c r="C166" s="405" t="s">
        <v>1318</v>
      </c>
      <c r="D166" s="542">
        <v>15000</v>
      </c>
      <c r="E166" s="405" t="s">
        <v>1218</v>
      </c>
      <c r="F166" s="405">
        <v>40</v>
      </c>
      <c r="G166" s="405" t="s">
        <v>2519</v>
      </c>
      <c r="H166" s="405" t="s">
        <v>2519</v>
      </c>
      <c r="I166" s="417" t="s">
        <v>2666</v>
      </c>
      <c r="J166" s="411">
        <v>0</v>
      </c>
      <c r="K166" s="405">
        <v>0</v>
      </c>
      <c r="L166" s="405">
        <v>0</v>
      </c>
      <c r="M166" s="405">
        <v>100</v>
      </c>
      <c r="N166" s="542">
        <f t="shared" si="12"/>
        <v>10</v>
      </c>
      <c r="O166" s="542">
        <f t="shared" si="13"/>
        <v>10</v>
      </c>
      <c r="P166" s="542">
        <f t="shared" si="14"/>
        <v>10</v>
      </c>
      <c r="Q166" s="552">
        <f t="shared" si="15"/>
        <v>10</v>
      </c>
      <c r="YO166" s="29"/>
      <c r="YP166" s="29"/>
    </row>
    <row r="167" spans="1:666" ht="15.75" x14ac:dyDescent="0.25">
      <c r="A167" s="405">
        <v>6</v>
      </c>
      <c r="B167" s="418" t="s">
        <v>1286</v>
      </c>
      <c r="C167" s="405" t="s">
        <v>1319</v>
      </c>
      <c r="D167" s="542">
        <v>16000</v>
      </c>
      <c r="E167" s="405" t="s">
        <v>1218</v>
      </c>
      <c r="F167" s="405">
        <v>40</v>
      </c>
      <c r="G167" s="405" t="s">
        <v>2519</v>
      </c>
      <c r="H167" s="405" t="s">
        <v>2519</v>
      </c>
      <c r="I167" s="417" t="s">
        <v>2666</v>
      </c>
      <c r="J167" s="411">
        <v>0</v>
      </c>
      <c r="K167" s="405">
        <v>0</v>
      </c>
      <c r="L167" s="405">
        <v>0</v>
      </c>
      <c r="M167" s="405">
        <v>100</v>
      </c>
      <c r="N167" s="542">
        <f t="shared" si="12"/>
        <v>10</v>
      </c>
      <c r="O167" s="542">
        <f t="shared" si="13"/>
        <v>10</v>
      </c>
      <c r="P167" s="542">
        <f t="shared" si="14"/>
        <v>10</v>
      </c>
      <c r="Q167" s="552">
        <f t="shared" si="15"/>
        <v>10</v>
      </c>
      <c r="YO167" s="29"/>
      <c r="YP167" s="29"/>
    </row>
    <row r="168" spans="1:666" ht="15.75" x14ac:dyDescent="0.25">
      <c r="A168" s="405">
        <v>7</v>
      </c>
      <c r="B168" s="418" t="s">
        <v>1276</v>
      </c>
      <c r="C168" s="405" t="s">
        <v>1320</v>
      </c>
      <c r="D168" s="542">
        <v>9000</v>
      </c>
      <c r="E168" s="405" t="s">
        <v>1218</v>
      </c>
      <c r="F168" s="405">
        <v>40</v>
      </c>
      <c r="G168" s="405" t="s">
        <v>2519</v>
      </c>
      <c r="H168" s="405" t="s">
        <v>2519</v>
      </c>
      <c r="I168" s="417" t="s">
        <v>2666</v>
      </c>
      <c r="J168" s="411">
        <v>0</v>
      </c>
      <c r="K168" s="405">
        <v>0</v>
      </c>
      <c r="L168" s="405">
        <v>0</v>
      </c>
      <c r="M168" s="405">
        <v>100</v>
      </c>
      <c r="N168" s="542">
        <f t="shared" si="12"/>
        <v>10</v>
      </c>
      <c r="O168" s="542">
        <f t="shared" si="13"/>
        <v>10</v>
      </c>
      <c r="P168" s="542">
        <f t="shared" si="14"/>
        <v>10</v>
      </c>
      <c r="Q168" s="552">
        <f t="shared" si="15"/>
        <v>10</v>
      </c>
      <c r="YO168" s="29"/>
      <c r="YP168" s="29"/>
    </row>
    <row r="169" spans="1:666" ht="15.75" x14ac:dyDescent="0.25">
      <c r="A169" s="405">
        <v>8</v>
      </c>
      <c r="B169" s="418" t="s">
        <v>1222</v>
      </c>
      <c r="C169" s="405" t="s">
        <v>1321</v>
      </c>
      <c r="D169" s="542">
        <v>10000</v>
      </c>
      <c r="E169" s="405" t="s">
        <v>1218</v>
      </c>
      <c r="F169" s="405">
        <v>40</v>
      </c>
      <c r="G169" s="405" t="s">
        <v>2519</v>
      </c>
      <c r="H169" s="405" t="s">
        <v>2519</v>
      </c>
      <c r="I169" s="417" t="s">
        <v>2666</v>
      </c>
      <c r="J169" s="411">
        <v>0</v>
      </c>
      <c r="K169" s="405">
        <v>0</v>
      </c>
      <c r="L169" s="405">
        <v>0</v>
      </c>
      <c r="M169" s="405">
        <v>100</v>
      </c>
      <c r="N169" s="542">
        <f t="shared" si="12"/>
        <v>10</v>
      </c>
      <c r="O169" s="542">
        <f t="shared" si="13"/>
        <v>10</v>
      </c>
      <c r="P169" s="542">
        <f t="shared" si="14"/>
        <v>10</v>
      </c>
      <c r="Q169" s="552">
        <f t="shared" si="15"/>
        <v>10</v>
      </c>
      <c r="YO169" s="29"/>
      <c r="YP169" s="29"/>
    </row>
    <row r="170" spans="1:666" ht="15.75" x14ac:dyDescent="0.25">
      <c r="A170" s="405">
        <v>9</v>
      </c>
      <c r="B170" s="418" t="s">
        <v>1276</v>
      </c>
      <c r="C170" s="405" t="s">
        <v>1322</v>
      </c>
      <c r="D170" s="542">
        <v>8700</v>
      </c>
      <c r="E170" s="405" t="s">
        <v>1218</v>
      </c>
      <c r="F170" s="405">
        <v>40</v>
      </c>
      <c r="G170" s="405" t="s">
        <v>2519</v>
      </c>
      <c r="H170" s="405" t="s">
        <v>2519</v>
      </c>
      <c r="I170" s="417" t="s">
        <v>2666</v>
      </c>
      <c r="J170" s="411">
        <v>0</v>
      </c>
      <c r="K170" s="405">
        <v>0</v>
      </c>
      <c r="L170" s="405">
        <v>0</v>
      </c>
      <c r="M170" s="405">
        <v>100</v>
      </c>
      <c r="N170" s="542">
        <f t="shared" si="12"/>
        <v>10</v>
      </c>
      <c r="O170" s="542">
        <f t="shared" si="13"/>
        <v>10</v>
      </c>
      <c r="P170" s="542">
        <f t="shared" si="14"/>
        <v>10</v>
      </c>
      <c r="Q170" s="552">
        <f t="shared" si="15"/>
        <v>10</v>
      </c>
      <c r="YO170" s="29"/>
      <c r="YP170" s="29"/>
    </row>
    <row r="171" spans="1:666" ht="15.75" x14ac:dyDescent="0.25">
      <c r="A171" s="405">
        <v>10</v>
      </c>
      <c r="B171" s="418" t="s">
        <v>1276</v>
      </c>
      <c r="C171" s="405" t="s">
        <v>1323</v>
      </c>
      <c r="D171" s="542">
        <v>600</v>
      </c>
      <c r="E171" s="405" t="s">
        <v>1277</v>
      </c>
      <c r="F171" s="405">
        <v>400</v>
      </c>
      <c r="G171" s="405" t="s">
        <v>2519</v>
      </c>
      <c r="H171" s="405" t="s">
        <v>2519</v>
      </c>
      <c r="I171" s="417" t="s">
        <v>2666</v>
      </c>
      <c r="J171" s="411">
        <v>0</v>
      </c>
      <c r="K171" s="405">
        <v>0</v>
      </c>
      <c r="L171" s="405">
        <v>0</v>
      </c>
      <c r="M171" s="405">
        <v>100</v>
      </c>
      <c r="N171" s="542">
        <f t="shared" si="12"/>
        <v>100</v>
      </c>
      <c r="O171" s="542">
        <f t="shared" si="13"/>
        <v>100</v>
      </c>
      <c r="P171" s="542">
        <f t="shared" si="14"/>
        <v>100</v>
      </c>
      <c r="Q171" s="552">
        <f t="shared" si="15"/>
        <v>100</v>
      </c>
      <c r="YO171" s="29"/>
      <c r="YP171" s="29"/>
    </row>
    <row r="172" spans="1:666" ht="15.75" x14ac:dyDescent="0.25">
      <c r="A172" s="405">
        <v>11</v>
      </c>
      <c r="B172" s="418" t="s">
        <v>1290</v>
      </c>
      <c r="C172" s="405" t="s">
        <v>1324</v>
      </c>
      <c r="D172" s="542">
        <v>500</v>
      </c>
      <c r="E172" s="405" t="s">
        <v>1277</v>
      </c>
      <c r="F172" s="405">
        <v>1200</v>
      </c>
      <c r="G172" s="405" t="s">
        <v>2519</v>
      </c>
      <c r="H172" s="405" t="s">
        <v>2519</v>
      </c>
      <c r="I172" s="417" t="s">
        <v>2666</v>
      </c>
      <c r="J172" s="411">
        <v>0</v>
      </c>
      <c r="K172" s="405">
        <v>0</v>
      </c>
      <c r="L172" s="405">
        <v>0</v>
      </c>
      <c r="M172" s="405">
        <v>100</v>
      </c>
      <c r="N172" s="542">
        <f t="shared" si="12"/>
        <v>300</v>
      </c>
      <c r="O172" s="542">
        <f t="shared" si="13"/>
        <v>300</v>
      </c>
      <c r="P172" s="542">
        <f t="shared" si="14"/>
        <v>300</v>
      </c>
      <c r="Q172" s="552">
        <f t="shared" si="15"/>
        <v>300</v>
      </c>
      <c r="YO172" s="29"/>
      <c r="YP172" s="29"/>
    </row>
    <row r="173" spans="1:666" ht="15.75" x14ac:dyDescent="0.25">
      <c r="A173" s="405">
        <v>12</v>
      </c>
      <c r="B173" s="418" t="s">
        <v>1222</v>
      </c>
      <c r="C173" s="405" t="s">
        <v>1321</v>
      </c>
      <c r="D173" s="542">
        <v>550</v>
      </c>
      <c r="E173" s="405" t="s">
        <v>1277</v>
      </c>
      <c r="F173" s="405">
        <v>1200</v>
      </c>
      <c r="G173" s="405" t="s">
        <v>2519</v>
      </c>
      <c r="H173" s="405" t="s">
        <v>2519</v>
      </c>
      <c r="I173" s="417" t="s">
        <v>2666</v>
      </c>
      <c r="J173" s="411">
        <v>0</v>
      </c>
      <c r="K173" s="405">
        <v>0</v>
      </c>
      <c r="L173" s="405">
        <v>0</v>
      </c>
      <c r="M173" s="405">
        <v>100</v>
      </c>
      <c r="N173" s="542">
        <f t="shared" si="12"/>
        <v>300</v>
      </c>
      <c r="O173" s="542">
        <f t="shared" si="13"/>
        <v>300</v>
      </c>
      <c r="P173" s="542">
        <f t="shared" si="14"/>
        <v>300</v>
      </c>
      <c r="Q173" s="552">
        <f t="shared" si="15"/>
        <v>300</v>
      </c>
      <c r="YO173" s="29"/>
      <c r="YP173" s="29"/>
    </row>
    <row r="174" spans="1:666" ht="15.75" x14ac:dyDescent="0.25">
      <c r="A174" s="405">
        <v>13</v>
      </c>
      <c r="B174" s="418" t="s">
        <v>1222</v>
      </c>
      <c r="C174" s="405" t="s">
        <v>1325</v>
      </c>
      <c r="D174" s="542">
        <v>450</v>
      </c>
      <c r="E174" s="405" t="s">
        <v>1277</v>
      </c>
      <c r="F174" s="405">
        <v>1200</v>
      </c>
      <c r="G174" s="405" t="s">
        <v>2519</v>
      </c>
      <c r="H174" s="405" t="s">
        <v>2519</v>
      </c>
      <c r="I174" s="417" t="s">
        <v>2666</v>
      </c>
      <c r="J174" s="411">
        <v>0</v>
      </c>
      <c r="K174" s="405">
        <v>0</v>
      </c>
      <c r="L174" s="405">
        <v>0</v>
      </c>
      <c r="M174" s="405">
        <v>100</v>
      </c>
      <c r="N174" s="542">
        <f t="shared" si="12"/>
        <v>300</v>
      </c>
      <c r="O174" s="542">
        <f t="shared" si="13"/>
        <v>300</v>
      </c>
      <c r="P174" s="542">
        <f t="shared" si="14"/>
        <v>300</v>
      </c>
      <c r="Q174" s="552">
        <f t="shared" si="15"/>
        <v>300</v>
      </c>
      <c r="YO174" s="29"/>
      <c r="YP174" s="29"/>
    </row>
    <row r="175" spans="1:666" ht="15.75" x14ac:dyDescent="0.25">
      <c r="A175" s="405">
        <v>14</v>
      </c>
      <c r="B175" s="418" t="s">
        <v>1326</v>
      </c>
      <c r="C175" s="405" t="s">
        <v>1327</v>
      </c>
      <c r="D175" s="542">
        <v>150000</v>
      </c>
      <c r="E175" s="405" t="s">
        <v>1218</v>
      </c>
      <c r="F175" s="405">
        <v>2</v>
      </c>
      <c r="G175" s="405" t="s">
        <v>2519</v>
      </c>
      <c r="H175" s="405" t="s">
        <v>2519</v>
      </c>
      <c r="I175" s="417" t="s">
        <v>2666</v>
      </c>
      <c r="J175" s="411">
        <v>0</v>
      </c>
      <c r="K175" s="405">
        <v>0</v>
      </c>
      <c r="L175" s="405">
        <v>0</v>
      </c>
      <c r="M175" s="405">
        <v>100</v>
      </c>
      <c r="N175" s="542">
        <f t="shared" si="12"/>
        <v>0.5</v>
      </c>
      <c r="O175" s="542">
        <f t="shared" si="13"/>
        <v>0.5</v>
      </c>
      <c r="P175" s="542">
        <f t="shared" si="14"/>
        <v>0.5</v>
      </c>
      <c r="Q175" s="552">
        <f t="shared" si="15"/>
        <v>0.5</v>
      </c>
      <c r="YO175" s="29"/>
      <c r="YP175" s="29"/>
    </row>
    <row r="176" spans="1:666" ht="15.75" x14ac:dyDescent="0.25">
      <c r="A176" s="405">
        <v>16</v>
      </c>
      <c r="B176" s="418" t="s">
        <v>1260</v>
      </c>
      <c r="C176" s="405" t="s">
        <v>1328</v>
      </c>
      <c r="D176" s="542">
        <v>450000</v>
      </c>
      <c r="E176" s="405" t="s">
        <v>1218</v>
      </c>
      <c r="F176" s="405">
        <v>4</v>
      </c>
      <c r="G176" s="405" t="s">
        <v>2519</v>
      </c>
      <c r="H176" s="405" t="s">
        <v>2519</v>
      </c>
      <c r="I176" s="417" t="s">
        <v>2666</v>
      </c>
      <c r="J176" s="411">
        <v>0</v>
      </c>
      <c r="K176" s="405">
        <v>0</v>
      </c>
      <c r="L176" s="405">
        <v>0</v>
      </c>
      <c r="M176" s="405">
        <v>100</v>
      </c>
      <c r="N176" s="542">
        <f t="shared" si="12"/>
        <v>1</v>
      </c>
      <c r="O176" s="542">
        <f t="shared" si="13"/>
        <v>1</v>
      </c>
      <c r="P176" s="542">
        <f t="shared" si="14"/>
        <v>1</v>
      </c>
      <c r="Q176" s="552">
        <f t="shared" si="15"/>
        <v>1</v>
      </c>
      <c r="YO176" s="29"/>
      <c r="YP176" s="29"/>
    </row>
    <row r="177" spans="1:666" ht="15.75" x14ac:dyDescent="0.25">
      <c r="A177" s="405">
        <v>17</v>
      </c>
      <c r="B177" s="418" t="s">
        <v>1260</v>
      </c>
      <c r="C177" s="405" t="s">
        <v>1329</v>
      </c>
      <c r="D177" s="542">
        <v>450000</v>
      </c>
      <c r="E177" s="405" t="s">
        <v>1218</v>
      </c>
      <c r="F177" s="405">
        <v>6</v>
      </c>
      <c r="G177" s="405" t="s">
        <v>2519</v>
      </c>
      <c r="H177" s="405" t="s">
        <v>2519</v>
      </c>
      <c r="I177" s="417" t="s">
        <v>2666</v>
      </c>
      <c r="J177" s="411">
        <v>0</v>
      </c>
      <c r="K177" s="405">
        <v>0</v>
      </c>
      <c r="L177" s="405">
        <v>0</v>
      </c>
      <c r="M177" s="405">
        <v>100</v>
      </c>
      <c r="N177" s="542">
        <f t="shared" si="12"/>
        <v>1.5</v>
      </c>
      <c r="O177" s="542">
        <f t="shared" si="13"/>
        <v>1.5</v>
      </c>
      <c r="P177" s="542">
        <f t="shared" si="14"/>
        <v>1.5</v>
      </c>
      <c r="Q177" s="552">
        <f t="shared" si="15"/>
        <v>1.5</v>
      </c>
      <c r="YO177" s="29"/>
      <c r="YP177" s="29"/>
    </row>
    <row r="178" spans="1:666" ht="15.75" x14ac:dyDescent="0.25">
      <c r="A178" s="405">
        <v>18</v>
      </c>
      <c r="B178" s="418" t="s">
        <v>1260</v>
      </c>
      <c r="C178" s="405" t="s">
        <v>1330</v>
      </c>
      <c r="D178" s="542">
        <v>30000</v>
      </c>
      <c r="E178" s="405" t="s">
        <v>1218</v>
      </c>
      <c r="F178" s="405">
        <v>10</v>
      </c>
      <c r="G178" s="405" t="s">
        <v>2519</v>
      </c>
      <c r="H178" s="405" t="s">
        <v>2519</v>
      </c>
      <c r="I178" s="417" t="s">
        <v>2666</v>
      </c>
      <c r="J178" s="411">
        <v>0</v>
      </c>
      <c r="K178" s="405">
        <v>0</v>
      </c>
      <c r="L178" s="405">
        <v>0</v>
      </c>
      <c r="M178" s="405">
        <v>100</v>
      </c>
      <c r="N178" s="542">
        <f t="shared" si="12"/>
        <v>2.5</v>
      </c>
      <c r="O178" s="542">
        <f t="shared" si="13"/>
        <v>2.5</v>
      </c>
      <c r="P178" s="542">
        <f t="shared" si="14"/>
        <v>2.5</v>
      </c>
      <c r="Q178" s="552">
        <f t="shared" si="15"/>
        <v>2.5</v>
      </c>
      <c r="YO178" s="29"/>
      <c r="YP178" s="29"/>
    </row>
    <row r="179" spans="1:666" ht="15.75" x14ac:dyDescent="0.25">
      <c r="A179" s="405">
        <v>19</v>
      </c>
      <c r="B179" s="418" t="s">
        <v>1331</v>
      </c>
      <c r="C179" s="405" t="s">
        <v>1332</v>
      </c>
      <c r="D179" s="542">
        <v>200000</v>
      </c>
      <c r="E179" s="405" t="s">
        <v>1218</v>
      </c>
      <c r="F179" s="405">
        <v>8</v>
      </c>
      <c r="G179" s="405" t="s">
        <v>2519</v>
      </c>
      <c r="H179" s="405" t="s">
        <v>2519</v>
      </c>
      <c r="I179" s="417" t="s">
        <v>2666</v>
      </c>
      <c r="J179" s="411">
        <v>0</v>
      </c>
      <c r="K179" s="405">
        <v>0</v>
      </c>
      <c r="L179" s="405">
        <v>0</v>
      </c>
      <c r="M179" s="405">
        <v>100</v>
      </c>
      <c r="N179" s="542">
        <f t="shared" si="12"/>
        <v>2</v>
      </c>
      <c r="O179" s="542">
        <f t="shared" si="13"/>
        <v>2</v>
      </c>
      <c r="P179" s="542">
        <f t="shared" si="14"/>
        <v>2</v>
      </c>
      <c r="Q179" s="552">
        <f t="shared" si="15"/>
        <v>2</v>
      </c>
      <c r="YO179" s="29"/>
      <c r="YP179" s="29"/>
    </row>
    <row r="180" spans="1:666" ht="15.75" x14ac:dyDescent="0.25">
      <c r="A180" s="405">
        <v>20</v>
      </c>
      <c r="B180" s="418" t="s">
        <v>1333</v>
      </c>
      <c r="C180" s="405" t="s">
        <v>1334</v>
      </c>
      <c r="D180" s="542">
        <v>3000000</v>
      </c>
      <c r="E180" s="405" t="s">
        <v>1335</v>
      </c>
      <c r="F180" s="405">
        <v>1</v>
      </c>
      <c r="G180" s="405" t="s">
        <v>2519</v>
      </c>
      <c r="H180" s="405" t="s">
        <v>2519</v>
      </c>
      <c r="I180" s="417" t="s">
        <v>2666</v>
      </c>
      <c r="J180" s="411">
        <v>0</v>
      </c>
      <c r="K180" s="405">
        <v>0</v>
      </c>
      <c r="L180" s="405">
        <v>0</v>
      </c>
      <c r="M180" s="405">
        <v>100</v>
      </c>
      <c r="N180" s="542">
        <f t="shared" si="12"/>
        <v>0.25</v>
      </c>
      <c r="O180" s="542">
        <f t="shared" si="13"/>
        <v>0.25</v>
      </c>
      <c r="P180" s="542">
        <f t="shared" si="14"/>
        <v>0.25</v>
      </c>
      <c r="Q180" s="552">
        <f t="shared" si="15"/>
        <v>0.25</v>
      </c>
      <c r="YO180" s="29"/>
      <c r="YP180" s="29"/>
    </row>
    <row r="181" spans="1:666" ht="15.75" x14ac:dyDescent="0.25">
      <c r="A181" s="405">
        <v>21</v>
      </c>
      <c r="B181" s="418" t="s">
        <v>1336</v>
      </c>
      <c r="C181" s="405" t="s">
        <v>1337</v>
      </c>
      <c r="D181" s="542">
        <v>240000</v>
      </c>
      <c r="E181" s="405" t="s">
        <v>1212</v>
      </c>
      <c r="F181" s="405">
        <v>4</v>
      </c>
      <c r="G181" s="405" t="s">
        <v>2519</v>
      </c>
      <c r="H181" s="405" t="s">
        <v>2519</v>
      </c>
      <c r="I181" s="417" t="s">
        <v>2666</v>
      </c>
      <c r="J181" s="411">
        <v>0</v>
      </c>
      <c r="K181" s="405">
        <v>0</v>
      </c>
      <c r="L181" s="405">
        <v>0</v>
      </c>
      <c r="M181" s="405">
        <v>100</v>
      </c>
      <c r="N181" s="542">
        <f t="shared" si="12"/>
        <v>1</v>
      </c>
      <c r="O181" s="542">
        <f t="shared" si="13"/>
        <v>1</v>
      </c>
      <c r="P181" s="542">
        <f t="shared" si="14"/>
        <v>1</v>
      </c>
      <c r="Q181" s="552">
        <f t="shared" si="15"/>
        <v>1</v>
      </c>
      <c r="YO181" s="29"/>
      <c r="YP181" s="29"/>
    </row>
    <row r="182" spans="1:666" ht="15.75" x14ac:dyDescent="0.25">
      <c r="A182" s="405">
        <v>22</v>
      </c>
      <c r="B182" s="418" t="s">
        <v>1338</v>
      </c>
      <c r="C182" s="405" t="s">
        <v>1339</v>
      </c>
      <c r="D182" s="542">
        <v>15000</v>
      </c>
      <c r="E182" s="405" t="s">
        <v>1212</v>
      </c>
      <c r="F182" s="405">
        <v>24</v>
      </c>
      <c r="G182" s="405" t="s">
        <v>2519</v>
      </c>
      <c r="H182" s="405" t="s">
        <v>2519</v>
      </c>
      <c r="I182" s="417" t="s">
        <v>2666</v>
      </c>
      <c r="J182" s="411">
        <v>0</v>
      </c>
      <c r="K182" s="405">
        <v>0</v>
      </c>
      <c r="L182" s="405">
        <v>0</v>
      </c>
      <c r="M182" s="405">
        <v>100</v>
      </c>
      <c r="N182" s="542">
        <f t="shared" si="12"/>
        <v>6</v>
      </c>
      <c r="O182" s="542">
        <f t="shared" si="13"/>
        <v>6</v>
      </c>
      <c r="P182" s="542">
        <f t="shared" si="14"/>
        <v>6</v>
      </c>
      <c r="Q182" s="552">
        <f t="shared" si="15"/>
        <v>6</v>
      </c>
      <c r="YO182" s="29"/>
      <c r="YP182" s="29"/>
    </row>
    <row r="183" spans="1:666" ht="15.75" x14ac:dyDescent="0.25">
      <c r="A183" s="405">
        <v>23</v>
      </c>
      <c r="B183" s="418" t="s">
        <v>1340</v>
      </c>
      <c r="C183" s="405" t="s">
        <v>1341</v>
      </c>
      <c r="D183" s="542">
        <v>980000</v>
      </c>
      <c r="E183" s="405" t="s">
        <v>376</v>
      </c>
      <c r="F183" s="405">
        <v>3</v>
      </c>
      <c r="G183" s="405" t="s">
        <v>2519</v>
      </c>
      <c r="H183" s="405" t="s">
        <v>2519</v>
      </c>
      <c r="I183" s="417" t="s">
        <v>2666</v>
      </c>
      <c r="J183" s="411">
        <v>0</v>
      </c>
      <c r="K183" s="405">
        <v>0</v>
      </c>
      <c r="L183" s="405">
        <v>0</v>
      </c>
      <c r="M183" s="405">
        <v>100</v>
      </c>
      <c r="N183" s="542">
        <f t="shared" si="12"/>
        <v>0.75</v>
      </c>
      <c r="O183" s="542">
        <f t="shared" si="13"/>
        <v>0.75</v>
      </c>
      <c r="P183" s="542">
        <f t="shared" si="14"/>
        <v>0.75</v>
      </c>
      <c r="Q183" s="552">
        <f t="shared" si="15"/>
        <v>0.75</v>
      </c>
      <c r="YO183" s="29"/>
      <c r="YP183" s="29"/>
    </row>
    <row r="184" spans="1:666" ht="15.75" x14ac:dyDescent="0.25">
      <c r="A184" s="405">
        <v>24</v>
      </c>
      <c r="B184" s="418" t="s">
        <v>1342</v>
      </c>
      <c r="C184" s="405" t="s">
        <v>1343</v>
      </c>
      <c r="D184" s="542">
        <v>500000</v>
      </c>
      <c r="E184" s="405" t="s">
        <v>1344</v>
      </c>
      <c r="F184" s="405">
        <v>4</v>
      </c>
      <c r="G184" s="405" t="s">
        <v>2519</v>
      </c>
      <c r="H184" s="405" t="s">
        <v>2519</v>
      </c>
      <c r="I184" s="417" t="s">
        <v>2666</v>
      </c>
      <c r="J184" s="411">
        <v>0</v>
      </c>
      <c r="K184" s="405">
        <v>0</v>
      </c>
      <c r="L184" s="405">
        <v>0</v>
      </c>
      <c r="M184" s="405">
        <v>100</v>
      </c>
      <c r="N184" s="542">
        <f t="shared" si="12"/>
        <v>1</v>
      </c>
      <c r="O184" s="542">
        <f t="shared" si="13"/>
        <v>1</v>
      </c>
      <c r="P184" s="542">
        <f t="shared" si="14"/>
        <v>1</v>
      </c>
      <c r="Q184" s="552">
        <f t="shared" si="15"/>
        <v>1</v>
      </c>
      <c r="YO184" s="29"/>
      <c r="YP184" s="29"/>
    </row>
    <row r="185" spans="1:666" ht="15.75" x14ac:dyDescent="0.25">
      <c r="A185" s="405">
        <v>25</v>
      </c>
      <c r="B185" s="418" t="s">
        <v>1345</v>
      </c>
      <c r="C185" s="420" t="s">
        <v>1346</v>
      </c>
      <c r="D185" s="542">
        <v>250000</v>
      </c>
      <c r="E185" s="405" t="s">
        <v>1212</v>
      </c>
      <c r="F185" s="405">
        <v>5</v>
      </c>
      <c r="G185" s="405" t="s">
        <v>2519</v>
      </c>
      <c r="H185" s="405" t="s">
        <v>2519</v>
      </c>
      <c r="I185" s="417" t="s">
        <v>2666</v>
      </c>
      <c r="J185" s="411">
        <v>0</v>
      </c>
      <c r="K185" s="405">
        <v>0</v>
      </c>
      <c r="L185" s="405">
        <v>0</v>
      </c>
      <c r="M185" s="405">
        <v>100</v>
      </c>
      <c r="N185" s="542">
        <f t="shared" si="12"/>
        <v>1.25</v>
      </c>
      <c r="O185" s="542">
        <f t="shared" si="13"/>
        <v>1.25</v>
      </c>
      <c r="P185" s="542">
        <f t="shared" si="14"/>
        <v>1.25</v>
      </c>
      <c r="Q185" s="552">
        <f t="shared" si="15"/>
        <v>1.25</v>
      </c>
      <c r="YO185" s="29"/>
      <c r="YP185" s="29"/>
    </row>
    <row r="186" spans="1:666" ht="15.75" x14ac:dyDescent="0.25">
      <c r="A186" s="405">
        <v>26</v>
      </c>
      <c r="B186" s="418" t="s">
        <v>1347</v>
      </c>
      <c r="C186" s="420" t="s">
        <v>1348</v>
      </c>
      <c r="D186" s="542">
        <v>600000</v>
      </c>
      <c r="E186" s="405" t="s">
        <v>1344</v>
      </c>
      <c r="F186" s="405">
        <v>4</v>
      </c>
      <c r="G186" s="405" t="s">
        <v>2519</v>
      </c>
      <c r="H186" s="405" t="s">
        <v>2519</v>
      </c>
      <c r="I186" s="417" t="s">
        <v>2666</v>
      </c>
      <c r="J186" s="411">
        <v>0</v>
      </c>
      <c r="K186" s="405">
        <v>0</v>
      </c>
      <c r="L186" s="405">
        <v>0</v>
      </c>
      <c r="M186" s="405">
        <v>100</v>
      </c>
      <c r="N186" s="542">
        <f t="shared" si="12"/>
        <v>1</v>
      </c>
      <c r="O186" s="542">
        <f t="shared" si="13"/>
        <v>1</v>
      </c>
      <c r="P186" s="542">
        <f t="shared" si="14"/>
        <v>1</v>
      </c>
      <c r="Q186" s="552">
        <f t="shared" si="15"/>
        <v>1</v>
      </c>
      <c r="YO186" s="29"/>
      <c r="YP186" s="29"/>
    </row>
    <row r="187" spans="1:666" ht="15.75" x14ac:dyDescent="0.25">
      <c r="A187" s="405">
        <v>27</v>
      </c>
      <c r="B187" s="418" t="s">
        <v>1349</v>
      </c>
      <c r="C187" s="420" t="s">
        <v>1350</v>
      </c>
      <c r="D187" s="542">
        <v>750000</v>
      </c>
      <c r="E187" s="405" t="s">
        <v>1344</v>
      </c>
      <c r="F187" s="405">
        <v>3</v>
      </c>
      <c r="G187" s="405" t="s">
        <v>2519</v>
      </c>
      <c r="H187" s="405" t="s">
        <v>2519</v>
      </c>
      <c r="I187" s="417" t="s">
        <v>2666</v>
      </c>
      <c r="J187" s="411">
        <v>0</v>
      </c>
      <c r="K187" s="405">
        <v>0</v>
      </c>
      <c r="L187" s="405">
        <v>0</v>
      </c>
      <c r="M187" s="405">
        <v>100</v>
      </c>
      <c r="N187" s="542">
        <f t="shared" si="12"/>
        <v>0.75</v>
      </c>
      <c r="O187" s="542">
        <f t="shared" si="13"/>
        <v>0.75</v>
      </c>
      <c r="P187" s="542">
        <f t="shared" si="14"/>
        <v>0.75</v>
      </c>
      <c r="Q187" s="552">
        <f t="shared" si="15"/>
        <v>0.75</v>
      </c>
      <c r="YO187" s="29"/>
      <c r="YP187" s="29"/>
    </row>
    <row r="188" spans="1:666" ht="15.75" x14ac:dyDescent="0.25">
      <c r="A188" s="405">
        <v>28</v>
      </c>
      <c r="B188" s="418" t="s">
        <v>1251</v>
      </c>
      <c r="C188" s="420" t="s">
        <v>1351</v>
      </c>
      <c r="D188" s="542">
        <v>3000</v>
      </c>
      <c r="E188" s="405" t="s">
        <v>1212</v>
      </c>
      <c r="F188" s="405">
        <v>8</v>
      </c>
      <c r="G188" s="405" t="s">
        <v>2519</v>
      </c>
      <c r="H188" s="405" t="s">
        <v>2519</v>
      </c>
      <c r="I188" s="417" t="s">
        <v>2666</v>
      </c>
      <c r="J188" s="411">
        <v>0</v>
      </c>
      <c r="K188" s="405">
        <v>0</v>
      </c>
      <c r="L188" s="405">
        <v>0</v>
      </c>
      <c r="M188" s="405">
        <v>100</v>
      </c>
      <c r="N188" s="542">
        <f t="shared" si="12"/>
        <v>2</v>
      </c>
      <c r="O188" s="542">
        <f t="shared" si="13"/>
        <v>2</v>
      </c>
      <c r="P188" s="542">
        <f t="shared" si="14"/>
        <v>2</v>
      </c>
      <c r="Q188" s="552">
        <f t="shared" si="15"/>
        <v>2</v>
      </c>
      <c r="YO188" s="29"/>
      <c r="YP188" s="29"/>
    </row>
    <row r="189" spans="1:666" ht="15.75" x14ac:dyDescent="0.25">
      <c r="A189" s="405">
        <v>1</v>
      </c>
      <c r="B189" s="418" t="s">
        <v>1262</v>
      </c>
      <c r="C189" s="405" t="s">
        <v>1263</v>
      </c>
      <c r="D189" s="542">
        <v>1000</v>
      </c>
      <c r="E189" s="405" t="s">
        <v>1218</v>
      </c>
      <c r="F189" s="405">
        <v>24</v>
      </c>
      <c r="G189" s="405" t="s">
        <v>2519</v>
      </c>
      <c r="H189" s="405" t="s">
        <v>2519</v>
      </c>
      <c r="I189" s="417" t="s">
        <v>2665</v>
      </c>
      <c r="J189" s="411">
        <v>0</v>
      </c>
      <c r="K189" s="405">
        <v>0</v>
      </c>
      <c r="L189" s="405">
        <v>0</v>
      </c>
      <c r="M189" s="405">
        <v>100</v>
      </c>
      <c r="N189" s="542">
        <f t="shared" si="12"/>
        <v>6</v>
      </c>
      <c r="O189" s="542">
        <f t="shared" si="13"/>
        <v>6</v>
      </c>
      <c r="P189" s="542">
        <f t="shared" si="14"/>
        <v>6</v>
      </c>
      <c r="Q189" s="552">
        <f t="shared" si="15"/>
        <v>6</v>
      </c>
      <c r="YO189" s="29"/>
      <c r="YP189" s="29"/>
    </row>
    <row r="190" spans="1:666" ht="15.75" x14ac:dyDescent="0.25">
      <c r="A190" s="405">
        <v>2</v>
      </c>
      <c r="B190" s="418" t="s">
        <v>1276</v>
      </c>
      <c r="C190" s="405" t="s">
        <v>1217</v>
      </c>
      <c r="D190" s="542">
        <v>1200</v>
      </c>
      <c r="E190" s="405" t="s">
        <v>239</v>
      </c>
      <c r="F190" s="405">
        <v>24</v>
      </c>
      <c r="G190" s="405" t="s">
        <v>2519</v>
      </c>
      <c r="H190" s="405" t="s">
        <v>2519</v>
      </c>
      <c r="I190" s="417" t="s">
        <v>2665</v>
      </c>
      <c r="J190" s="411">
        <v>0</v>
      </c>
      <c r="K190" s="405">
        <v>0</v>
      </c>
      <c r="L190" s="405">
        <v>0</v>
      </c>
      <c r="M190" s="405">
        <v>100</v>
      </c>
      <c r="N190" s="542">
        <f t="shared" si="12"/>
        <v>6</v>
      </c>
      <c r="O190" s="542">
        <f t="shared" si="13"/>
        <v>6</v>
      </c>
      <c r="P190" s="542">
        <f t="shared" si="14"/>
        <v>6</v>
      </c>
      <c r="Q190" s="552">
        <f t="shared" si="15"/>
        <v>6</v>
      </c>
      <c r="YO190" s="29"/>
      <c r="YP190" s="29"/>
    </row>
    <row r="191" spans="1:666" ht="15.75" x14ac:dyDescent="0.25">
      <c r="A191" s="405">
        <v>3</v>
      </c>
      <c r="B191" s="418" t="s">
        <v>1276</v>
      </c>
      <c r="C191" s="405" t="s">
        <v>1352</v>
      </c>
      <c r="D191" s="542">
        <v>1500</v>
      </c>
      <c r="E191" s="405" t="s">
        <v>239</v>
      </c>
      <c r="F191" s="405">
        <v>24</v>
      </c>
      <c r="G191" s="405" t="s">
        <v>2519</v>
      </c>
      <c r="H191" s="405" t="s">
        <v>2519</v>
      </c>
      <c r="I191" s="417" t="s">
        <v>2665</v>
      </c>
      <c r="J191" s="411">
        <v>0</v>
      </c>
      <c r="K191" s="405">
        <v>0</v>
      </c>
      <c r="L191" s="405">
        <v>0</v>
      </c>
      <c r="M191" s="405">
        <v>100</v>
      </c>
      <c r="N191" s="542">
        <f t="shared" si="12"/>
        <v>6</v>
      </c>
      <c r="O191" s="542">
        <f t="shared" si="13"/>
        <v>6</v>
      </c>
      <c r="P191" s="542">
        <f t="shared" si="14"/>
        <v>6</v>
      </c>
      <c r="Q191" s="552">
        <f t="shared" si="15"/>
        <v>6</v>
      </c>
      <c r="YO191" s="29"/>
      <c r="YP191" s="29"/>
    </row>
    <row r="192" spans="1:666" ht="15.75" x14ac:dyDescent="0.25">
      <c r="A192" s="405">
        <v>4</v>
      </c>
      <c r="B192" s="418" t="s">
        <v>1286</v>
      </c>
      <c r="C192" s="405" t="s">
        <v>1353</v>
      </c>
      <c r="D192" s="542">
        <v>2500</v>
      </c>
      <c r="E192" s="405" t="s">
        <v>239</v>
      </c>
      <c r="F192" s="405">
        <v>6</v>
      </c>
      <c r="G192" s="405" t="s">
        <v>2519</v>
      </c>
      <c r="H192" s="405" t="s">
        <v>2519</v>
      </c>
      <c r="I192" s="417" t="s">
        <v>2665</v>
      </c>
      <c r="J192" s="411">
        <v>0</v>
      </c>
      <c r="K192" s="405">
        <v>0</v>
      </c>
      <c r="L192" s="405">
        <v>0</v>
      </c>
      <c r="M192" s="405">
        <v>100</v>
      </c>
      <c r="N192" s="542">
        <f t="shared" si="12"/>
        <v>1.5</v>
      </c>
      <c r="O192" s="542">
        <f t="shared" si="13"/>
        <v>1.5</v>
      </c>
      <c r="P192" s="542">
        <f t="shared" si="14"/>
        <v>1.5</v>
      </c>
      <c r="Q192" s="552">
        <f t="shared" si="15"/>
        <v>1.5</v>
      </c>
      <c r="YO192" s="29"/>
      <c r="YP192" s="29"/>
    </row>
    <row r="193" spans="1:666" ht="15.75" x14ac:dyDescent="0.25">
      <c r="A193" s="405">
        <v>5</v>
      </c>
      <c r="B193" s="418" t="s">
        <v>1266</v>
      </c>
      <c r="C193" s="405" t="s">
        <v>1354</v>
      </c>
      <c r="D193" s="542">
        <v>3000</v>
      </c>
      <c r="E193" s="405" t="s">
        <v>362</v>
      </c>
      <c r="F193" s="405">
        <v>24</v>
      </c>
      <c r="G193" s="405" t="s">
        <v>2519</v>
      </c>
      <c r="H193" s="405" t="s">
        <v>2519</v>
      </c>
      <c r="I193" s="417" t="s">
        <v>2665</v>
      </c>
      <c r="J193" s="411">
        <v>0</v>
      </c>
      <c r="K193" s="405">
        <v>0</v>
      </c>
      <c r="L193" s="405">
        <v>0</v>
      </c>
      <c r="M193" s="405">
        <v>100</v>
      </c>
      <c r="N193" s="542">
        <f t="shared" si="12"/>
        <v>6</v>
      </c>
      <c r="O193" s="542">
        <f t="shared" si="13"/>
        <v>6</v>
      </c>
      <c r="P193" s="542">
        <f t="shared" si="14"/>
        <v>6</v>
      </c>
      <c r="Q193" s="552">
        <f t="shared" si="15"/>
        <v>6</v>
      </c>
      <c r="YO193" s="29"/>
      <c r="YP193" s="29"/>
    </row>
    <row r="194" spans="1:666" ht="15.75" x14ac:dyDescent="0.25">
      <c r="A194" s="405">
        <v>6</v>
      </c>
      <c r="B194" s="418" t="s">
        <v>1267</v>
      </c>
      <c r="C194" s="405" t="s">
        <v>1268</v>
      </c>
      <c r="D194" s="542">
        <v>12500</v>
      </c>
      <c r="E194" s="405" t="s">
        <v>362</v>
      </c>
      <c r="F194" s="405">
        <v>6</v>
      </c>
      <c r="G194" s="405" t="s">
        <v>2519</v>
      </c>
      <c r="H194" s="405" t="s">
        <v>2519</v>
      </c>
      <c r="I194" s="417" t="s">
        <v>2665</v>
      </c>
      <c r="J194" s="411">
        <v>0</v>
      </c>
      <c r="K194" s="405">
        <v>0</v>
      </c>
      <c r="L194" s="405">
        <v>0</v>
      </c>
      <c r="M194" s="405">
        <v>100</v>
      </c>
      <c r="N194" s="542">
        <f t="shared" si="12"/>
        <v>1.5</v>
      </c>
      <c r="O194" s="542">
        <f t="shared" si="13"/>
        <v>1.5</v>
      </c>
      <c r="P194" s="542">
        <f t="shared" si="14"/>
        <v>1.5</v>
      </c>
      <c r="Q194" s="552">
        <f t="shared" si="15"/>
        <v>1.5</v>
      </c>
      <c r="YO194" s="29"/>
      <c r="YP194" s="29"/>
    </row>
    <row r="195" spans="1:666" ht="15.75" x14ac:dyDescent="0.25">
      <c r="A195" s="405">
        <v>7</v>
      </c>
      <c r="B195" s="418" t="s">
        <v>1249</v>
      </c>
      <c r="C195" s="405" t="s">
        <v>1355</v>
      </c>
      <c r="D195" s="542">
        <v>8000</v>
      </c>
      <c r="E195" s="405" t="s">
        <v>239</v>
      </c>
      <c r="F195" s="405">
        <v>3</v>
      </c>
      <c r="G195" s="405" t="s">
        <v>2519</v>
      </c>
      <c r="H195" s="405" t="s">
        <v>2519</v>
      </c>
      <c r="I195" s="417" t="s">
        <v>2665</v>
      </c>
      <c r="J195" s="411">
        <v>0</v>
      </c>
      <c r="K195" s="405">
        <v>0</v>
      </c>
      <c r="L195" s="405">
        <v>0</v>
      </c>
      <c r="M195" s="405">
        <v>100</v>
      </c>
      <c r="N195" s="542">
        <f t="shared" si="12"/>
        <v>0.75</v>
      </c>
      <c r="O195" s="542">
        <f t="shared" si="13"/>
        <v>0.75</v>
      </c>
      <c r="P195" s="542">
        <f t="shared" si="14"/>
        <v>0.75</v>
      </c>
      <c r="Q195" s="552">
        <f t="shared" si="15"/>
        <v>0.75</v>
      </c>
      <c r="YO195" s="29"/>
      <c r="YP195" s="29"/>
    </row>
    <row r="196" spans="1:666" ht="15.75" x14ac:dyDescent="0.25">
      <c r="A196" s="405">
        <v>8</v>
      </c>
      <c r="B196" s="418" t="s">
        <v>1251</v>
      </c>
      <c r="C196" s="405" t="s">
        <v>1356</v>
      </c>
      <c r="D196" s="542">
        <v>3000</v>
      </c>
      <c r="E196" s="405" t="s">
        <v>239</v>
      </c>
      <c r="F196" s="405">
        <v>6</v>
      </c>
      <c r="G196" s="405" t="s">
        <v>2519</v>
      </c>
      <c r="H196" s="405" t="s">
        <v>2519</v>
      </c>
      <c r="I196" s="417" t="s">
        <v>2665</v>
      </c>
      <c r="J196" s="411">
        <v>0</v>
      </c>
      <c r="K196" s="405">
        <v>0</v>
      </c>
      <c r="L196" s="405">
        <v>0</v>
      </c>
      <c r="M196" s="405">
        <v>100</v>
      </c>
      <c r="N196" s="542">
        <f t="shared" si="12"/>
        <v>1.5</v>
      </c>
      <c r="O196" s="542">
        <f t="shared" si="13"/>
        <v>1.5</v>
      </c>
      <c r="P196" s="542">
        <f t="shared" si="14"/>
        <v>1.5</v>
      </c>
      <c r="Q196" s="552">
        <f t="shared" si="15"/>
        <v>1.5</v>
      </c>
      <c r="YO196" s="29"/>
      <c r="YP196" s="29"/>
    </row>
    <row r="197" spans="1:666" ht="15.75" x14ac:dyDescent="0.25">
      <c r="A197" s="405">
        <v>9</v>
      </c>
      <c r="B197" s="418" t="s">
        <v>1249</v>
      </c>
      <c r="C197" s="405" t="s">
        <v>1357</v>
      </c>
      <c r="D197" s="542">
        <v>15000</v>
      </c>
      <c r="E197" s="405" t="s">
        <v>239</v>
      </c>
      <c r="F197" s="405">
        <v>3</v>
      </c>
      <c r="G197" s="405" t="s">
        <v>2519</v>
      </c>
      <c r="H197" s="405" t="s">
        <v>2519</v>
      </c>
      <c r="I197" s="417" t="s">
        <v>2665</v>
      </c>
      <c r="J197" s="411">
        <v>0</v>
      </c>
      <c r="K197" s="405">
        <v>0</v>
      </c>
      <c r="L197" s="405">
        <v>0</v>
      </c>
      <c r="M197" s="405">
        <v>100</v>
      </c>
      <c r="N197" s="542">
        <f t="shared" si="12"/>
        <v>0.75</v>
      </c>
      <c r="O197" s="542">
        <f t="shared" si="13"/>
        <v>0.75</v>
      </c>
      <c r="P197" s="542">
        <f t="shared" si="14"/>
        <v>0.75</v>
      </c>
      <c r="Q197" s="552">
        <f t="shared" si="15"/>
        <v>0.75</v>
      </c>
      <c r="YO197" s="29"/>
      <c r="YP197" s="29"/>
    </row>
    <row r="198" spans="1:666" ht="15.75" x14ac:dyDescent="0.25">
      <c r="A198" s="405">
        <v>10</v>
      </c>
      <c r="B198" s="418" t="s">
        <v>1276</v>
      </c>
      <c r="C198" s="405" t="s">
        <v>1358</v>
      </c>
      <c r="D198" s="542">
        <v>600</v>
      </c>
      <c r="E198" s="405" t="s">
        <v>1215</v>
      </c>
      <c r="F198" s="405">
        <v>200</v>
      </c>
      <c r="G198" s="405" t="s">
        <v>2519</v>
      </c>
      <c r="H198" s="405" t="s">
        <v>2519</v>
      </c>
      <c r="I198" s="417" t="s">
        <v>2665</v>
      </c>
      <c r="J198" s="411">
        <v>0</v>
      </c>
      <c r="K198" s="405">
        <v>0</v>
      </c>
      <c r="L198" s="405">
        <v>0</v>
      </c>
      <c r="M198" s="405">
        <v>100</v>
      </c>
      <c r="N198" s="542">
        <f t="shared" si="12"/>
        <v>50</v>
      </c>
      <c r="O198" s="542">
        <f t="shared" si="13"/>
        <v>50</v>
      </c>
      <c r="P198" s="542">
        <f t="shared" si="14"/>
        <v>50</v>
      </c>
      <c r="Q198" s="552">
        <f t="shared" si="15"/>
        <v>50</v>
      </c>
      <c r="YO198" s="29"/>
      <c r="YP198" s="29"/>
    </row>
    <row r="199" spans="1:666" ht="15.75" x14ac:dyDescent="0.25">
      <c r="A199" s="405">
        <v>11</v>
      </c>
      <c r="B199" s="418" t="s">
        <v>1222</v>
      </c>
      <c r="C199" s="405" t="s">
        <v>1359</v>
      </c>
      <c r="D199" s="542">
        <v>400</v>
      </c>
      <c r="E199" s="405" t="s">
        <v>1360</v>
      </c>
      <c r="F199" s="405">
        <v>80</v>
      </c>
      <c r="G199" s="405" t="s">
        <v>2519</v>
      </c>
      <c r="H199" s="405" t="s">
        <v>2519</v>
      </c>
      <c r="I199" s="417" t="s">
        <v>2665</v>
      </c>
      <c r="J199" s="411">
        <v>0</v>
      </c>
      <c r="K199" s="405">
        <v>0</v>
      </c>
      <c r="L199" s="405">
        <v>0</v>
      </c>
      <c r="M199" s="405">
        <v>100</v>
      </c>
      <c r="N199" s="542">
        <f t="shared" si="12"/>
        <v>20</v>
      </c>
      <c r="O199" s="542">
        <f t="shared" si="13"/>
        <v>20</v>
      </c>
      <c r="P199" s="542">
        <f t="shared" si="14"/>
        <v>20</v>
      </c>
      <c r="Q199" s="552">
        <f t="shared" si="15"/>
        <v>20</v>
      </c>
      <c r="YO199" s="29"/>
      <c r="YP199" s="29"/>
    </row>
    <row r="200" spans="1:666" ht="15.75" x14ac:dyDescent="0.25">
      <c r="A200" s="405">
        <v>12</v>
      </c>
      <c r="B200" s="418" t="s">
        <v>1222</v>
      </c>
      <c r="C200" s="405" t="s">
        <v>1292</v>
      </c>
      <c r="D200" s="542">
        <v>450</v>
      </c>
      <c r="E200" s="405" t="s">
        <v>1215</v>
      </c>
      <c r="F200" s="405">
        <v>60</v>
      </c>
      <c r="G200" s="405" t="s">
        <v>2519</v>
      </c>
      <c r="H200" s="405" t="s">
        <v>2519</v>
      </c>
      <c r="I200" s="417" t="s">
        <v>2665</v>
      </c>
      <c r="J200" s="411">
        <v>0</v>
      </c>
      <c r="K200" s="405">
        <v>0</v>
      </c>
      <c r="L200" s="405">
        <v>0</v>
      </c>
      <c r="M200" s="405">
        <v>100</v>
      </c>
      <c r="N200" s="542">
        <f t="shared" si="12"/>
        <v>15</v>
      </c>
      <c r="O200" s="542">
        <f t="shared" si="13"/>
        <v>15</v>
      </c>
      <c r="P200" s="542">
        <f t="shared" si="14"/>
        <v>15</v>
      </c>
      <c r="Q200" s="552">
        <f t="shared" si="15"/>
        <v>15</v>
      </c>
      <c r="YO200" s="29"/>
      <c r="YP200" s="29"/>
    </row>
    <row r="201" spans="1:666" ht="15.75" x14ac:dyDescent="0.25">
      <c r="A201" s="405">
        <v>13</v>
      </c>
      <c r="B201" s="418" t="s">
        <v>1233</v>
      </c>
      <c r="C201" s="405" t="s">
        <v>1361</v>
      </c>
      <c r="D201" s="542">
        <v>400</v>
      </c>
      <c r="E201" s="405" t="s">
        <v>1277</v>
      </c>
      <c r="F201" s="405">
        <v>5</v>
      </c>
      <c r="G201" s="405" t="s">
        <v>2519</v>
      </c>
      <c r="H201" s="405" t="s">
        <v>2519</v>
      </c>
      <c r="I201" s="417" t="s">
        <v>2665</v>
      </c>
      <c r="J201" s="411">
        <v>0</v>
      </c>
      <c r="K201" s="405">
        <v>0</v>
      </c>
      <c r="L201" s="405">
        <v>0</v>
      </c>
      <c r="M201" s="405">
        <v>100</v>
      </c>
      <c r="N201" s="542">
        <f t="shared" si="12"/>
        <v>1.25</v>
      </c>
      <c r="O201" s="542">
        <f t="shared" si="13"/>
        <v>1.25</v>
      </c>
      <c r="P201" s="542">
        <f t="shared" si="14"/>
        <v>1.25</v>
      </c>
      <c r="Q201" s="552">
        <f t="shared" si="15"/>
        <v>1.25</v>
      </c>
      <c r="YO201" s="29"/>
      <c r="YP201" s="29"/>
    </row>
    <row r="202" spans="1:666" ht="15.75" x14ac:dyDescent="0.25">
      <c r="A202" s="405">
        <v>14</v>
      </c>
      <c r="B202" s="418" t="s">
        <v>1244</v>
      </c>
      <c r="C202" s="405" t="s">
        <v>1245</v>
      </c>
      <c r="D202" s="542">
        <v>6000</v>
      </c>
      <c r="E202" s="405" t="s">
        <v>362</v>
      </c>
      <c r="F202" s="405">
        <v>6</v>
      </c>
      <c r="G202" s="405" t="s">
        <v>2519</v>
      </c>
      <c r="H202" s="405" t="s">
        <v>2519</v>
      </c>
      <c r="I202" s="417" t="s">
        <v>2665</v>
      </c>
      <c r="J202" s="411">
        <v>0</v>
      </c>
      <c r="K202" s="405">
        <v>0</v>
      </c>
      <c r="L202" s="405">
        <v>0</v>
      </c>
      <c r="M202" s="405">
        <v>100</v>
      </c>
      <c r="N202" s="542">
        <f t="shared" si="12"/>
        <v>1.5</v>
      </c>
      <c r="O202" s="542">
        <f t="shared" si="13"/>
        <v>1.5</v>
      </c>
      <c r="P202" s="542">
        <f t="shared" si="14"/>
        <v>1.5</v>
      </c>
      <c r="Q202" s="552">
        <f t="shared" si="15"/>
        <v>1.5</v>
      </c>
      <c r="YO202" s="29"/>
      <c r="YP202" s="29"/>
    </row>
    <row r="203" spans="1:666" ht="15.75" x14ac:dyDescent="0.25">
      <c r="A203" s="405">
        <v>15</v>
      </c>
      <c r="B203" s="418" t="s">
        <v>1246</v>
      </c>
      <c r="C203" s="405" t="s">
        <v>1247</v>
      </c>
      <c r="D203" s="542">
        <v>4500</v>
      </c>
      <c r="E203" s="405" t="s">
        <v>362</v>
      </c>
      <c r="F203" s="405">
        <v>6</v>
      </c>
      <c r="G203" s="405" t="s">
        <v>2519</v>
      </c>
      <c r="H203" s="405" t="s">
        <v>2519</v>
      </c>
      <c r="I203" s="417" t="s">
        <v>2665</v>
      </c>
      <c r="J203" s="411">
        <v>0</v>
      </c>
      <c r="K203" s="405">
        <v>0</v>
      </c>
      <c r="L203" s="405">
        <v>0</v>
      </c>
      <c r="M203" s="405">
        <v>100</v>
      </c>
      <c r="N203" s="542">
        <f t="shared" si="12"/>
        <v>1.5</v>
      </c>
      <c r="O203" s="542">
        <f t="shared" si="13"/>
        <v>1.5</v>
      </c>
      <c r="P203" s="542">
        <f t="shared" si="14"/>
        <v>1.5</v>
      </c>
      <c r="Q203" s="552">
        <f t="shared" si="15"/>
        <v>1.5</v>
      </c>
      <c r="YO203" s="29"/>
      <c r="YP203" s="29"/>
    </row>
    <row r="204" spans="1:666" ht="15.75" x14ac:dyDescent="0.25">
      <c r="A204" s="405">
        <v>16</v>
      </c>
      <c r="B204" s="418" t="s">
        <v>1249</v>
      </c>
      <c r="C204" s="405" t="s">
        <v>1250</v>
      </c>
      <c r="D204" s="542">
        <v>22500</v>
      </c>
      <c r="E204" s="405" t="s">
        <v>1218</v>
      </c>
      <c r="F204" s="405">
        <v>3</v>
      </c>
      <c r="G204" s="405" t="s">
        <v>2519</v>
      </c>
      <c r="H204" s="405" t="s">
        <v>2519</v>
      </c>
      <c r="I204" s="417" t="s">
        <v>2665</v>
      </c>
      <c r="J204" s="411">
        <v>0</v>
      </c>
      <c r="K204" s="405">
        <v>0</v>
      </c>
      <c r="L204" s="405">
        <v>0</v>
      </c>
      <c r="M204" s="405">
        <v>100</v>
      </c>
      <c r="N204" s="542">
        <f t="shared" si="12"/>
        <v>0.75</v>
      </c>
      <c r="O204" s="542">
        <f t="shared" si="13"/>
        <v>0.75</v>
      </c>
      <c r="P204" s="542">
        <f t="shared" si="14"/>
        <v>0.75</v>
      </c>
      <c r="Q204" s="552">
        <f t="shared" si="15"/>
        <v>0.75</v>
      </c>
      <c r="YO204" s="29"/>
      <c r="YP204" s="29"/>
    </row>
    <row r="205" spans="1:666" ht="15.75" x14ac:dyDescent="0.25">
      <c r="A205" s="405">
        <v>17</v>
      </c>
      <c r="B205" s="418" t="s">
        <v>1251</v>
      </c>
      <c r="C205" s="405" t="s">
        <v>1252</v>
      </c>
      <c r="D205" s="542">
        <v>3000</v>
      </c>
      <c r="E205" s="405" t="s">
        <v>1218</v>
      </c>
      <c r="F205" s="405">
        <v>6</v>
      </c>
      <c r="G205" s="405" t="s">
        <v>2519</v>
      </c>
      <c r="H205" s="405" t="s">
        <v>2519</v>
      </c>
      <c r="I205" s="417" t="s">
        <v>2665</v>
      </c>
      <c r="J205" s="411">
        <v>0</v>
      </c>
      <c r="K205" s="405">
        <v>0</v>
      </c>
      <c r="L205" s="405">
        <v>0</v>
      </c>
      <c r="M205" s="405">
        <v>100</v>
      </c>
      <c r="N205" s="542">
        <f t="shared" si="12"/>
        <v>1.5</v>
      </c>
      <c r="O205" s="542">
        <f t="shared" si="13"/>
        <v>1.5</v>
      </c>
      <c r="P205" s="542">
        <f t="shared" si="14"/>
        <v>1.5</v>
      </c>
      <c r="Q205" s="552">
        <f t="shared" si="15"/>
        <v>1.5</v>
      </c>
      <c r="YO205" s="29"/>
      <c r="YP205" s="29"/>
    </row>
    <row r="206" spans="1:666" ht="15.75" x14ac:dyDescent="0.25">
      <c r="A206" s="405">
        <v>18</v>
      </c>
      <c r="B206" s="418" t="s">
        <v>1253</v>
      </c>
      <c r="C206" s="405" t="s">
        <v>1254</v>
      </c>
      <c r="D206" s="542">
        <v>400</v>
      </c>
      <c r="E206" s="405" t="s">
        <v>1277</v>
      </c>
      <c r="F206" s="405">
        <v>80</v>
      </c>
      <c r="G206" s="405" t="s">
        <v>2519</v>
      </c>
      <c r="H206" s="405" t="s">
        <v>2519</v>
      </c>
      <c r="I206" s="417" t="s">
        <v>2665</v>
      </c>
      <c r="J206" s="411">
        <v>0</v>
      </c>
      <c r="K206" s="405">
        <v>0</v>
      </c>
      <c r="L206" s="405">
        <v>0</v>
      </c>
      <c r="M206" s="405">
        <v>100</v>
      </c>
      <c r="N206" s="542">
        <f t="shared" si="12"/>
        <v>20</v>
      </c>
      <c r="O206" s="542">
        <f t="shared" si="13"/>
        <v>20</v>
      </c>
      <c r="P206" s="542">
        <f t="shared" si="14"/>
        <v>20</v>
      </c>
      <c r="Q206" s="552">
        <f t="shared" si="15"/>
        <v>20</v>
      </c>
      <c r="YO206" s="29"/>
      <c r="YP206" s="29"/>
    </row>
    <row r="207" spans="1:666" ht="15.75" x14ac:dyDescent="0.25">
      <c r="A207" s="405">
        <v>19</v>
      </c>
      <c r="B207" s="418" t="s">
        <v>1260</v>
      </c>
      <c r="C207" s="405" t="s">
        <v>1362</v>
      </c>
      <c r="D207" s="542">
        <v>25000</v>
      </c>
      <c r="E207" s="405" t="s">
        <v>1218</v>
      </c>
      <c r="F207" s="405">
        <v>8</v>
      </c>
      <c r="G207" s="405" t="s">
        <v>2519</v>
      </c>
      <c r="H207" s="405" t="s">
        <v>2519</v>
      </c>
      <c r="I207" s="417" t="s">
        <v>2665</v>
      </c>
      <c r="J207" s="411">
        <v>0</v>
      </c>
      <c r="K207" s="405">
        <v>0</v>
      </c>
      <c r="L207" s="405">
        <v>0</v>
      </c>
      <c r="M207" s="405">
        <v>100</v>
      </c>
      <c r="N207" s="542">
        <f t="shared" si="12"/>
        <v>2</v>
      </c>
      <c r="O207" s="542">
        <f t="shared" si="13"/>
        <v>2</v>
      </c>
      <c r="P207" s="542">
        <f t="shared" si="14"/>
        <v>2</v>
      </c>
      <c r="Q207" s="552">
        <f t="shared" si="15"/>
        <v>2</v>
      </c>
      <c r="YO207" s="29"/>
      <c r="YP207" s="29"/>
    </row>
    <row r="208" spans="1:666" ht="15.75" x14ac:dyDescent="0.25">
      <c r="A208" s="405">
        <v>20</v>
      </c>
      <c r="B208" s="418" t="s">
        <v>1260</v>
      </c>
      <c r="C208" s="405" t="s">
        <v>1363</v>
      </c>
      <c r="D208" s="542">
        <v>40000</v>
      </c>
      <c r="E208" s="405" t="s">
        <v>1218</v>
      </c>
      <c r="F208" s="405">
        <v>16</v>
      </c>
      <c r="G208" s="405" t="s">
        <v>2519</v>
      </c>
      <c r="H208" s="405" t="s">
        <v>2519</v>
      </c>
      <c r="I208" s="417" t="s">
        <v>2665</v>
      </c>
      <c r="J208" s="411">
        <v>0</v>
      </c>
      <c r="K208" s="405">
        <v>0</v>
      </c>
      <c r="L208" s="405">
        <v>0</v>
      </c>
      <c r="M208" s="405">
        <v>100</v>
      </c>
      <c r="N208" s="542">
        <f t="shared" si="12"/>
        <v>4</v>
      </c>
      <c r="O208" s="542">
        <f t="shared" si="13"/>
        <v>4</v>
      </c>
      <c r="P208" s="542">
        <f t="shared" si="14"/>
        <v>4</v>
      </c>
      <c r="Q208" s="552">
        <f t="shared" si="15"/>
        <v>4</v>
      </c>
      <c r="YO208" s="29"/>
      <c r="YP208" s="29"/>
    </row>
    <row r="209" spans="1:666" ht="15.75" x14ac:dyDescent="0.25">
      <c r="A209" s="405">
        <v>21</v>
      </c>
      <c r="B209" s="418" t="s">
        <v>1364</v>
      </c>
      <c r="C209" s="405" t="s">
        <v>1365</v>
      </c>
      <c r="D209" s="542">
        <v>22500</v>
      </c>
      <c r="E209" s="405" t="s">
        <v>1218</v>
      </c>
      <c r="F209" s="405">
        <v>4</v>
      </c>
      <c r="G209" s="405" t="s">
        <v>2519</v>
      </c>
      <c r="H209" s="405" t="s">
        <v>2519</v>
      </c>
      <c r="I209" s="417" t="s">
        <v>2665</v>
      </c>
      <c r="J209" s="411">
        <v>0</v>
      </c>
      <c r="K209" s="405">
        <v>0</v>
      </c>
      <c r="L209" s="405">
        <v>0</v>
      </c>
      <c r="M209" s="405">
        <v>100</v>
      </c>
      <c r="N209" s="542">
        <f t="shared" si="12"/>
        <v>1</v>
      </c>
      <c r="O209" s="542">
        <f t="shared" si="13"/>
        <v>1</v>
      </c>
      <c r="P209" s="542">
        <f t="shared" si="14"/>
        <v>1</v>
      </c>
      <c r="Q209" s="552">
        <f t="shared" si="15"/>
        <v>1</v>
      </c>
      <c r="YO209" s="29"/>
      <c r="YP209" s="29"/>
    </row>
    <row r="210" spans="1:666" ht="15.75" x14ac:dyDescent="0.25">
      <c r="A210" s="405">
        <v>22</v>
      </c>
      <c r="B210" s="418" t="s">
        <v>1260</v>
      </c>
      <c r="C210" s="405" t="s">
        <v>1281</v>
      </c>
      <c r="D210" s="542">
        <v>12000</v>
      </c>
      <c r="E210" s="405" t="s">
        <v>1218</v>
      </c>
      <c r="F210" s="405">
        <v>3</v>
      </c>
      <c r="G210" s="405" t="s">
        <v>2519</v>
      </c>
      <c r="H210" s="405" t="s">
        <v>2519</v>
      </c>
      <c r="I210" s="417" t="s">
        <v>2665</v>
      </c>
      <c r="J210" s="411">
        <v>0</v>
      </c>
      <c r="K210" s="405">
        <v>0</v>
      </c>
      <c r="L210" s="405">
        <v>0</v>
      </c>
      <c r="M210" s="405">
        <v>100</v>
      </c>
      <c r="N210" s="542">
        <f t="shared" si="12"/>
        <v>0.75</v>
      </c>
      <c r="O210" s="542">
        <f t="shared" si="13"/>
        <v>0.75</v>
      </c>
      <c r="P210" s="542">
        <f t="shared" si="14"/>
        <v>0.75</v>
      </c>
      <c r="Q210" s="552">
        <f t="shared" si="15"/>
        <v>0.75</v>
      </c>
      <c r="YO210" s="29"/>
      <c r="YP210" s="29"/>
    </row>
    <row r="211" spans="1:666" ht="15.75" x14ac:dyDescent="0.25">
      <c r="A211" s="405">
        <v>23</v>
      </c>
      <c r="B211" s="418" t="s">
        <v>1364</v>
      </c>
      <c r="C211" s="405" t="s">
        <v>1366</v>
      </c>
      <c r="D211" s="542">
        <v>18000</v>
      </c>
      <c r="E211" s="405" t="s">
        <v>362</v>
      </c>
      <c r="F211" s="405">
        <v>6</v>
      </c>
      <c r="G211" s="405" t="s">
        <v>2519</v>
      </c>
      <c r="H211" s="405" t="s">
        <v>2519</v>
      </c>
      <c r="I211" s="417" t="s">
        <v>2665</v>
      </c>
      <c r="J211" s="411">
        <v>0</v>
      </c>
      <c r="K211" s="405">
        <v>0</v>
      </c>
      <c r="L211" s="405">
        <v>0</v>
      </c>
      <c r="M211" s="405">
        <v>100</v>
      </c>
      <c r="N211" s="542">
        <f t="shared" si="12"/>
        <v>1.5</v>
      </c>
      <c r="O211" s="542">
        <f t="shared" si="13"/>
        <v>1.5</v>
      </c>
      <c r="P211" s="542">
        <f t="shared" si="14"/>
        <v>1.5</v>
      </c>
      <c r="Q211" s="552">
        <f t="shared" si="15"/>
        <v>1.5</v>
      </c>
      <c r="YO211" s="29"/>
      <c r="YP211" s="29"/>
    </row>
    <row r="212" spans="1:666" ht="15.75" x14ac:dyDescent="0.25">
      <c r="A212" s="405">
        <v>24</v>
      </c>
      <c r="B212" s="418" t="s">
        <v>1224</v>
      </c>
      <c r="C212" s="405" t="s">
        <v>1367</v>
      </c>
      <c r="D212" s="542">
        <v>12000</v>
      </c>
      <c r="E212" s="405" t="s">
        <v>1218</v>
      </c>
      <c r="F212" s="405">
        <v>24</v>
      </c>
      <c r="G212" s="405" t="s">
        <v>2519</v>
      </c>
      <c r="H212" s="405" t="s">
        <v>2519</v>
      </c>
      <c r="I212" s="417" t="s">
        <v>2665</v>
      </c>
      <c r="J212" s="411">
        <v>0</v>
      </c>
      <c r="K212" s="405">
        <v>0</v>
      </c>
      <c r="L212" s="405">
        <v>0</v>
      </c>
      <c r="M212" s="405">
        <v>100</v>
      </c>
      <c r="N212" s="542">
        <f t="shared" si="12"/>
        <v>6</v>
      </c>
      <c r="O212" s="542">
        <f t="shared" si="13"/>
        <v>6</v>
      </c>
      <c r="P212" s="542">
        <f t="shared" si="14"/>
        <v>6</v>
      </c>
      <c r="Q212" s="552">
        <f t="shared" si="15"/>
        <v>6</v>
      </c>
      <c r="YO212" s="29"/>
      <c r="YP212" s="29"/>
    </row>
    <row r="213" spans="1:666" ht="15.75" x14ac:dyDescent="0.25">
      <c r="A213" s="405">
        <v>1</v>
      </c>
      <c r="B213" s="418" t="s">
        <v>1262</v>
      </c>
      <c r="C213" s="405" t="s">
        <v>1263</v>
      </c>
      <c r="D213" s="542">
        <v>1000</v>
      </c>
      <c r="E213" s="405" t="s">
        <v>1218</v>
      </c>
      <c r="F213" s="405">
        <v>48</v>
      </c>
      <c r="G213" s="405" t="s">
        <v>2519</v>
      </c>
      <c r="H213" s="405" t="s">
        <v>2519</v>
      </c>
      <c r="I213" s="417" t="s">
        <v>2665</v>
      </c>
      <c r="J213" s="411">
        <v>0</v>
      </c>
      <c r="K213" s="405">
        <v>0</v>
      </c>
      <c r="L213" s="405">
        <v>0</v>
      </c>
      <c r="M213" s="405">
        <v>100</v>
      </c>
      <c r="N213" s="542">
        <f t="shared" si="12"/>
        <v>12</v>
      </c>
      <c r="O213" s="542">
        <f t="shared" si="13"/>
        <v>12</v>
      </c>
      <c r="P213" s="542">
        <f t="shared" si="14"/>
        <v>12</v>
      </c>
      <c r="Q213" s="552">
        <f t="shared" si="15"/>
        <v>12</v>
      </c>
      <c r="YO213" s="29"/>
      <c r="YP213" s="29"/>
    </row>
    <row r="214" spans="1:666" ht="15.75" x14ac:dyDescent="0.25">
      <c r="A214" s="405">
        <v>2</v>
      </c>
      <c r="B214" s="418" t="s">
        <v>1276</v>
      </c>
      <c r="C214" s="405" t="s">
        <v>1368</v>
      </c>
      <c r="D214" s="542">
        <v>1200</v>
      </c>
      <c r="E214" s="405" t="s">
        <v>1218</v>
      </c>
      <c r="F214" s="405">
        <v>48</v>
      </c>
      <c r="G214" s="405" t="s">
        <v>2519</v>
      </c>
      <c r="H214" s="405" t="s">
        <v>2519</v>
      </c>
      <c r="I214" s="417" t="s">
        <v>2665</v>
      </c>
      <c r="J214" s="411">
        <v>0</v>
      </c>
      <c r="K214" s="405">
        <v>0</v>
      </c>
      <c r="L214" s="405">
        <v>0</v>
      </c>
      <c r="M214" s="405">
        <v>100</v>
      </c>
      <c r="N214" s="542">
        <f t="shared" si="12"/>
        <v>12</v>
      </c>
      <c r="O214" s="542">
        <f t="shared" si="13"/>
        <v>12</v>
      </c>
      <c r="P214" s="542">
        <f t="shared" si="14"/>
        <v>12</v>
      </c>
      <c r="Q214" s="552">
        <f t="shared" si="15"/>
        <v>12</v>
      </c>
      <c r="YO214" s="29"/>
      <c r="YP214" s="29"/>
    </row>
    <row r="215" spans="1:666" ht="15.75" x14ac:dyDescent="0.25">
      <c r="A215" s="405">
        <v>3</v>
      </c>
      <c r="B215" s="418" t="s">
        <v>1278</v>
      </c>
      <c r="C215" s="405" t="s">
        <v>1369</v>
      </c>
      <c r="D215" s="542">
        <v>1500</v>
      </c>
      <c r="E215" s="405" t="s">
        <v>1218</v>
      </c>
      <c r="F215" s="405">
        <v>48</v>
      </c>
      <c r="G215" s="405" t="s">
        <v>2519</v>
      </c>
      <c r="H215" s="405" t="s">
        <v>2519</v>
      </c>
      <c r="I215" s="417" t="s">
        <v>2665</v>
      </c>
      <c r="J215" s="411">
        <v>0</v>
      </c>
      <c r="K215" s="405">
        <v>0</v>
      </c>
      <c r="L215" s="405">
        <v>0</v>
      </c>
      <c r="M215" s="405">
        <v>100</v>
      </c>
      <c r="N215" s="542">
        <f t="shared" si="12"/>
        <v>12</v>
      </c>
      <c r="O215" s="542">
        <f t="shared" si="13"/>
        <v>12</v>
      </c>
      <c r="P215" s="542">
        <f t="shared" si="14"/>
        <v>12</v>
      </c>
      <c r="Q215" s="552">
        <f t="shared" si="15"/>
        <v>12</v>
      </c>
      <c r="YO215" s="29"/>
      <c r="YP215" s="29"/>
    </row>
    <row r="216" spans="1:666" ht="15.75" x14ac:dyDescent="0.25">
      <c r="A216" s="405">
        <v>4</v>
      </c>
      <c r="B216" s="418" t="s">
        <v>1286</v>
      </c>
      <c r="C216" s="405" t="s">
        <v>1221</v>
      </c>
      <c r="D216" s="542">
        <v>3000</v>
      </c>
      <c r="E216" s="405" t="s">
        <v>1218</v>
      </c>
      <c r="F216" s="405">
        <v>48</v>
      </c>
      <c r="G216" s="405" t="s">
        <v>2519</v>
      </c>
      <c r="H216" s="405" t="s">
        <v>2519</v>
      </c>
      <c r="I216" s="417" t="s">
        <v>2665</v>
      </c>
      <c r="J216" s="411">
        <v>0</v>
      </c>
      <c r="K216" s="405">
        <v>0</v>
      </c>
      <c r="L216" s="405">
        <v>0</v>
      </c>
      <c r="M216" s="405">
        <v>100</v>
      </c>
      <c r="N216" s="542">
        <f t="shared" si="12"/>
        <v>12</v>
      </c>
      <c r="O216" s="542">
        <f t="shared" si="13"/>
        <v>12</v>
      </c>
      <c r="P216" s="542">
        <f t="shared" si="14"/>
        <v>12</v>
      </c>
      <c r="Q216" s="552">
        <f t="shared" si="15"/>
        <v>12</v>
      </c>
      <c r="YO216" s="29"/>
      <c r="YP216" s="29"/>
    </row>
    <row r="217" spans="1:666" ht="15.75" x14ac:dyDescent="0.25">
      <c r="A217" s="405">
        <v>5</v>
      </c>
      <c r="B217" s="418" t="s">
        <v>1266</v>
      </c>
      <c r="C217" s="405" t="s">
        <v>1370</v>
      </c>
      <c r="D217" s="542">
        <v>2500</v>
      </c>
      <c r="E217" s="405" t="s">
        <v>1218</v>
      </c>
      <c r="F217" s="405">
        <v>48</v>
      </c>
      <c r="G217" s="405" t="s">
        <v>2519</v>
      </c>
      <c r="H217" s="405" t="s">
        <v>2519</v>
      </c>
      <c r="I217" s="417" t="s">
        <v>2665</v>
      </c>
      <c r="J217" s="411">
        <v>0</v>
      </c>
      <c r="K217" s="405">
        <v>0</v>
      </c>
      <c r="L217" s="405">
        <v>0</v>
      </c>
      <c r="M217" s="405">
        <v>100</v>
      </c>
      <c r="N217" s="542">
        <f t="shared" si="12"/>
        <v>12</v>
      </c>
      <c r="O217" s="542">
        <f t="shared" si="13"/>
        <v>12</v>
      </c>
      <c r="P217" s="542">
        <f t="shared" si="14"/>
        <v>12</v>
      </c>
      <c r="Q217" s="552">
        <f t="shared" si="15"/>
        <v>12</v>
      </c>
      <c r="YO217" s="29"/>
      <c r="YP217" s="29"/>
    </row>
    <row r="218" spans="1:666" ht="15.75" x14ac:dyDescent="0.25">
      <c r="A218" s="405">
        <v>6</v>
      </c>
      <c r="B218" s="418" t="s">
        <v>1267</v>
      </c>
      <c r="C218" s="405" t="s">
        <v>1371</v>
      </c>
      <c r="D218" s="542">
        <v>4000</v>
      </c>
      <c r="E218" s="405" t="s">
        <v>1218</v>
      </c>
      <c r="F218" s="405">
        <v>48</v>
      </c>
      <c r="G218" s="405" t="s">
        <v>2519</v>
      </c>
      <c r="H218" s="405" t="s">
        <v>2519</v>
      </c>
      <c r="I218" s="417" t="s">
        <v>2665</v>
      </c>
      <c r="J218" s="411">
        <v>0</v>
      </c>
      <c r="K218" s="405">
        <v>0</v>
      </c>
      <c r="L218" s="405">
        <v>0</v>
      </c>
      <c r="M218" s="405">
        <v>100</v>
      </c>
      <c r="N218" s="542">
        <f t="shared" si="12"/>
        <v>12</v>
      </c>
      <c r="O218" s="542">
        <f t="shared" si="13"/>
        <v>12</v>
      </c>
      <c r="P218" s="542">
        <f t="shared" si="14"/>
        <v>12</v>
      </c>
      <c r="Q218" s="552">
        <f t="shared" si="15"/>
        <v>12</v>
      </c>
      <c r="YO218" s="29"/>
      <c r="YP218" s="29"/>
    </row>
    <row r="219" spans="1:666" ht="15.75" x14ac:dyDescent="0.25">
      <c r="A219" s="405">
        <v>7</v>
      </c>
      <c r="B219" s="418" t="s">
        <v>1372</v>
      </c>
      <c r="C219" s="405" t="s">
        <v>1373</v>
      </c>
      <c r="D219" s="542">
        <v>500</v>
      </c>
      <c r="E219" s="405" t="s">
        <v>1218</v>
      </c>
      <c r="F219" s="405">
        <v>4</v>
      </c>
      <c r="G219" s="405" t="s">
        <v>2519</v>
      </c>
      <c r="H219" s="405" t="s">
        <v>2519</v>
      </c>
      <c r="I219" s="417" t="s">
        <v>2665</v>
      </c>
      <c r="J219" s="411">
        <v>0</v>
      </c>
      <c r="K219" s="405">
        <v>0</v>
      </c>
      <c r="L219" s="405">
        <v>0</v>
      </c>
      <c r="M219" s="405">
        <v>100</v>
      </c>
      <c r="N219" s="542">
        <f t="shared" si="12"/>
        <v>1</v>
      </c>
      <c r="O219" s="542">
        <f t="shared" si="13"/>
        <v>1</v>
      </c>
      <c r="P219" s="542">
        <f t="shared" si="14"/>
        <v>1</v>
      </c>
      <c r="Q219" s="552">
        <f t="shared" si="15"/>
        <v>1</v>
      </c>
      <c r="YO219" s="29"/>
      <c r="YP219" s="29"/>
    </row>
    <row r="220" spans="1:666" ht="15.75" x14ac:dyDescent="0.25">
      <c r="A220" s="405">
        <v>8</v>
      </c>
      <c r="B220" s="418" t="s">
        <v>1276</v>
      </c>
      <c r="C220" s="405" t="s">
        <v>1374</v>
      </c>
      <c r="D220" s="542">
        <v>600</v>
      </c>
      <c r="E220" s="405" t="s">
        <v>1215</v>
      </c>
      <c r="F220" s="405">
        <v>400</v>
      </c>
      <c r="G220" s="405" t="s">
        <v>2519</v>
      </c>
      <c r="H220" s="405" t="s">
        <v>2519</v>
      </c>
      <c r="I220" s="417" t="s">
        <v>2665</v>
      </c>
      <c r="J220" s="411">
        <v>0</v>
      </c>
      <c r="K220" s="405">
        <v>0</v>
      </c>
      <c r="L220" s="405">
        <v>0</v>
      </c>
      <c r="M220" s="405">
        <v>100</v>
      </c>
      <c r="N220" s="542">
        <f t="shared" si="12"/>
        <v>100</v>
      </c>
      <c r="O220" s="542">
        <f t="shared" si="13"/>
        <v>100</v>
      </c>
      <c r="P220" s="542">
        <f t="shared" si="14"/>
        <v>100</v>
      </c>
      <c r="Q220" s="552">
        <f t="shared" si="15"/>
        <v>100</v>
      </c>
      <c r="YO220" s="29"/>
      <c r="YP220" s="29"/>
    </row>
    <row r="221" spans="1:666" ht="15.75" x14ac:dyDescent="0.25">
      <c r="A221" s="405">
        <v>9</v>
      </c>
      <c r="B221" s="418" t="s">
        <v>1213</v>
      </c>
      <c r="C221" s="405" t="s">
        <v>1375</v>
      </c>
      <c r="D221" s="542">
        <v>200</v>
      </c>
      <c r="E221" s="405" t="s">
        <v>1215</v>
      </c>
      <c r="F221" s="405">
        <v>60</v>
      </c>
      <c r="G221" s="405" t="s">
        <v>2519</v>
      </c>
      <c r="H221" s="405" t="s">
        <v>2519</v>
      </c>
      <c r="I221" s="417" t="s">
        <v>2665</v>
      </c>
      <c r="J221" s="411">
        <v>0</v>
      </c>
      <c r="K221" s="405">
        <v>0</v>
      </c>
      <c r="L221" s="405">
        <v>0</v>
      </c>
      <c r="M221" s="405">
        <v>100</v>
      </c>
      <c r="N221" s="542">
        <f t="shared" si="12"/>
        <v>15</v>
      </c>
      <c r="O221" s="542">
        <f t="shared" si="13"/>
        <v>15</v>
      </c>
      <c r="P221" s="542">
        <f t="shared" si="14"/>
        <v>15</v>
      </c>
      <c r="Q221" s="552">
        <f t="shared" si="15"/>
        <v>15</v>
      </c>
      <c r="YO221" s="29"/>
      <c r="YP221" s="29"/>
    </row>
    <row r="222" spans="1:666" ht="15.75" x14ac:dyDescent="0.25">
      <c r="A222" s="405">
        <v>10</v>
      </c>
      <c r="B222" s="418" t="s">
        <v>1222</v>
      </c>
      <c r="C222" s="405" t="s">
        <v>1292</v>
      </c>
      <c r="D222" s="542">
        <v>450</v>
      </c>
      <c r="E222" s="405" t="s">
        <v>1215</v>
      </c>
      <c r="F222" s="405">
        <v>60</v>
      </c>
      <c r="G222" s="405" t="s">
        <v>2519</v>
      </c>
      <c r="H222" s="405" t="s">
        <v>2519</v>
      </c>
      <c r="I222" s="417" t="s">
        <v>2665</v>
      </c>
      <c r="J222" s="411">
        <v>0</v>
      </c>
      <c r="K222" s="405">
        <v>0</v>
      </c>
      <c r="L222" s="405">
        <v>0</v>
      </c>
      <c r="M222" s="405">
        <v>100</v>
      </c>
      <c r="N222" s="542">
        <f t="shared" si="12"/>
        <v>15</v>
      </c>
      <c r="O222" s="542">
        <f t="shared" si="13"/>
        <v>15</v>
      </c>
      <c r="P222" s="542">
        <f t="shared" si="14"/>
        <v>15</v>
      </c>
      <c r="Q222" s="552">
        <f t="shared" si="15"/>
        <v>15</v>
      </c>
      <c r="YO222" s="29"/>
      <c r="YP222" s="29"/>
    </row>
    <row r="223" spans="1:666" ht="15.75" x14ac:dyDescent="0.25">
      <c r="A223" s="405">
        <v>11</v>
      </c>
      <c r="B223" s="418" t="s">
        <v>1233</v>
      </c>
      <c r="C223" s="405" t="s">
        <v>1376</v>
      </c>
      <c r="D223" s="542">
        <v>400</v>
      </c>
      <c r="E223" s="405" t="s">
        <v>1215</v>
      </c>
      <c r="F223" s="405">
        <v>20</v>
      </c>
      <c r="G223" s="405" t="s">
        <v>2519</v>
      </c>
      <c r="H223" s="405" t="s">
        <v>2519</v>
      </c>
      <c r="I223" s="417" t="s">
        <v>2665</v>
      </c>
      <c r="J223" s="411">
        <v>0</v>
      </c>
      <c r="K223" s="405">
        <v>0</v>
      </c>
      <c r="L223" s="405">
        <v>0</v>
      </c>
      <c r="M223" s="405">
        <v>100</v>
      </c>
      <c r="N223" s="542">
        <f t="shared" si="12"/>
        <v>5</v>
      </c>
      <c r="O223" s="542">
        <f t="shared" si="13"/>
        <v>5</v>
      </c>
      <c r="P223" s="542">
        <f t="shared" si="14"/>
        <v>5</v>
      </c>
      <c r="Q223" s="552">
        <f t="shared" si="15"/>
        <v>5</v>
      </c>
      <c r="YO223" s="29"/>
      <c r="YP223" s="29"/>
    </row>
    <row r="224" spans="1:666" ht="15.75" x14ac:dyDescent="0.25">
      <c r="A224" s="405">
        <v>12</v>
      </c>
      <c r="B224" s="418" t="s">
        <v>1224</v>
      </c>
      <c r="C224" s="405" t="s">
        <v>1377</v>
      </c>
      <c r="D224" s="542">
        <v>8000</v>
      </c>
      <c r="E224" s="405" t="s">
        <v>362</v>
      </c>
      <c r="F224" s="405">
        <v>12</v>
      </c>
      <c r="G224" s="405" t="s">
        <v>2519</v>
      </c>
      <c r="H224" s="405" t="s">
        <v>2519</v>
      </c>
      <c r="I224" s="417" t="s">
        <v>2665</v>
      </c>
      <c r="J224" s="411">
        <v>0</v>
      </c>
      <c r="K224" s="405">
        <v>0</v>
      </c>
      <c r="L224" s="405">
        <v>0</v>
      </c>
      <c r="M224" s="405">
        <v>100</v>
      </c>
      <c r="N224" s="542">
        <f t="shared" si="12"/>
        <v>3</v>
      </c>
      <c r="O224" s="542">
        <f t="shared" si="13"/>
        <v>3</v>
      </c>
      <c r="P224" s="542">
        <f t="shared" si="14"/>
        <v>3</v>
      </c>
      <c r="Q224" s="552">
        <f t="shared" si="15"/>
        <v>3</v>
      </c>
      <c r="YO224" s="29"/>
      <c r="YP224" s="29"/>
    </row>
    <row r="225" spans="1:666" ht="15.75" x14ac:dyDescent="0.25">
      <c r="A225" s="405">
        <v>13</v>
      </c>
      <c r="B225" s="418" t="s">
        <v>1267</v>
      </c>
      <c r="C225" s="405" t="s">
        <v>1371</v>
      </c>
      <c r="D225" s="542">
        <v>9000</v>
      </c>
      <c r="E225" s="405" t="s">
        <v>362</v>
      </c>
      <c r="F225" s="405">
        <v>12</v>
      </c>
      <c r="G225" s="405" t="s">
        <v>2519</v>
      </c>
      <c r="H225" s="405" t="s">
        <v>2519</v>
      </c>
      <c r="I225" s="417" t="s">
        <v>2665</v>
      </c>
      <c r="J225" s="411">
        <v>0</v>
      </c>
      <c r="K225" s="405">
        <v>0</v>
      </c>
      <c r="L225" s="405">
        <v>0</v>
      </c>
      <c r="M225" s="405">
        <v>100</v>
      </c>
      <c r="N225" s="542">
        <f t="shared" si="12"/>
        <v>3</v>
      </c>
      <c r="O225" s="542">
        <f t="shared" si="13"/>
        <v>3</v>
      </c>
      <c r="P225" s="542">
        <f t="shared" si="14"/>
        <v>3</v>
      </c>
      <c r="Q225" s="552">
        <f t="shared" si="15"/>
        <v>3</v>
      </c>
      <c r="YO225" s="29"/>
      <c r="YP225" s="29"/>
    </row>
    <row r="226" spans="1:666" ht="15.75" x14ac:dyDescent="0.25">
      <c r="A226" s="405">
        <v>14</v>
      </c>
      <c r="B226" s="418" t="s">
        <v>1235</v>
      </c>
      <c r="C226" s="405" t="s">
        <v>1378</v>
      </c>
      <c r="D226" s="542">
        <v>800</v>
      </c>
      <c r="E226" s="405" t="s">
        <v>362</v>
      </c>
      <c r="F226" s="405">
        <v>12</v>
      </c>
      <c r="G226" s="405" t="s">
        <v>2519</v>
      </c>
      <c r="H226" s="405" t="s">
        <v>2519</v>
      </c>
      <c r="I226" s="417" t="s">
        <v>2665</v>
      </c>
      <c r="J226" s="411">
        <v>0</v>
      </c>
      <c r="K226" s="405">
        <v>0</v>
      </c>
      <c r="L226" s="405">
        <v>0</v>
      </c>
      <c r="M226" s="405">
        <v>100</v>
      </c>
      <c r="N226" s="542">
        <f t="shared" si="12"/>
        <v>3</v>
      </c>
      <c r="O226" s="542">
        <f t="shared" si="13"/>
        <v>3</v>
      </c>
      <c r="P226" s="542">
        <f t="shared" si="14"/>
        <v>3</v>
      </c>
      <c r="Q226" s="552">
        <f t="shared" si="15"/>
        <v>3</v>
      </c>
      <c r="YO226" s="29"/>
      <c r="YP226" s="29"/>
    </row>
    <row r="227" spans="1:666" ht="15.75" x14ac:dyDescent="0.25">
      <c r="A227" s="405">
        <v>15</v>
      </c>
      <c r="B227" s="418" t="s">
        <v>1246</v>
      </c>
      <c r="C227" s="405" t="s">
        <v>1379</v>
      </c>
      <c r="D227" s="542">
        <v>3000</v>
      </c>
      <c r="E227" s="405" t="s">
        <v>362</v>
      </c>
      <c r="F227" s="405">
        <v>12</v>
      </c>
      <c r="G227" s="405" t="s">
        <v>2519</v>
      </c>
      <c r="H227" s="405" t="s">
        <v>2519</v>
      </c>
      <c r="I227" s="417" t="s">
        <v>2665</v>
      </c>
      <c r="J227" s="411">
        <v>0</v>
      </c>
      <c r="K227" s="405">
        <v>0</v>
      </c>
      <c r="L227" s="405">
        <v>0</v>
      </c>
      <c r="M227" s="405">
        <v>100</v>
      </c>
      <c r="N227" s="542">
        <f t="shared" ref="N227:N285" si="16">F227/4</f>
        <v>3</v>
      </c>
      <c r="O227" s="542">
        <f t="shared" ref="O227:O285" si="17">F227/4</f>
        <v>3</v>
      </c>
      <c r="P227" s="542">
        <f t="shared" ref="P227:P285" si="18">F227/4</f>
        <v>3</v>
      </c>
      <c r="Q227" s="552">
        <f t="shared" ref="Q227:Q285" si="19">F227/4</f>
        <v>3</v>
      </c>
      <c r="YO227" s="29"/>
      <c r="YP227" s="29"/>
    </row>
    <row r="228" spans="1:666" ht="15.75" x14ac:dyDescent="0.25">
      <c r="A228" s="405">
        <v>16</v>
      </c>
      <c r="B228" s="418" t="s">
        <v>1244</v>
      </c>
      <c r="C228" s="405" t="s">
        <v>1380</v>
      </c>
      <c r="D228" s="542">
        <v>4500</v>
      </c>
      <c r="E228" s="405" t="s">
        <v>362</v>
      </c>
      <c r="F228" s="405">
        <v>12</v>
      </c>
      <c r="G228" s="405" t="s">
        <v>2519</v>
      </c>
      <c r="H228" s="405" t="s">
        <v>2519</v>
      </c>
      <c r="I228" s="417" t="s">
        <v>2665</v>
      </c>
      <c r="J228" s="411">
        <v>0</v>
      </c>
      <c r="K228" s="405">
        <v>0</v>
      </c>
      <c r="L228" s="405">
        <v>0</v>
      </c>
      <c r="M228" s="405">
        <v>100</v>
      </c>
      <c r="N228" s="542">
        <f t="shared" si="16"/>
        <v>3</v>
      </c>
      <c r="O228" s="542">
        <f t="shared" si="17"/>
        <v>3</v>
      </c>
      <c r="P228" s="542">
        <f t="shared" si="18"/>
        <v>3</v>
      </c>
      <c r="Q228" s="552">
        <f t="shared" si="19"/>
        <v>3</v>
      </c>
      <c r="YO228" s="29"/>
      <c r="YP228" s="29"/>
    </row>
    <row r="229" spans="1:666" ht="15.75" x14ac:dyDescent="0.25">
      <c r="A229" s="405">
        <v>17</v>
      </c>
      <c r="B229" s="418" t="s">
        <v>1381</v>
      </c>
      <c r="C229" s="405" t="s">
        <v>1382</v>
      </c>
      <c r="D229" s="542">
        <v>1500</v>
      </c>
      <c r="E229" s="405" t="s">
        <v>1218</v>
      </c>
      <c r="F229" s="405">
        <v>24</v>
      </c>
      <c r="G229" s="405" t="s">
        <v>2519</v>
      </c>
      <c r="H229" s="405" t="s">
        <v>2519</v>
      </c>
      <c r="I229" s="417" t="s">
        <v>2665</v>
      </c>
      <c r="J229" s="411">
        <v>0</v>
      </c>
      <c r="K229" s="405">
        <v>0</v>
      </c>
      <c r="L229" s="405">
        <v>0</v>
      </c>
      <c r="M229" s="405">
        <v>100</v>
      </c>
      <c r="N229" s="542">
        <f t="shared" si="16"/>
        <v>6</v>
      </c>
      <c r="O229" s="542">
        <f t="shared" si="17"/>
        <v>6</v>
      </c>
      <c r="P229" s="542">
        <f t="shared" si="18"/>
        <v>6</v>
      </c>
      <c r="Q229" s="552">
        <f t="shared" si="19"/>
        <v>6</v>
      </c>
      <c r="YO229" s="29"/>
      <c r="YP229" s="29"/>
    </row>
    <row r="230" spans="1:666" ht="15.75" x14ac:dyDescent="0.25">
      <c r="A230" s="405">
        <v>18</v>
      </c>
      <c r="B230" s="418" t="s">
        <v>1383</v>
      </c>
      <c r="C230" s="405" t="s">
        <v>1384</v>
      </c>
      <c r="D230" s="542">
        <v>5000</v>
      </c>
      <c r="E230" s="405" t="s">
        <v>1218</v>
      </c>
      <c r="F230" s="405">
        <v>6</v>
      </c>
      <c r="G230" s="405" t="s">
        <v>2519</v>
      </c>
      <c r="H230" s="405" t="s">
        <v>2519</v>
      </c>
      <c r="I230" s="417" t="s">
        <v>2665</v>
      </c>
      <c r="J230" s="411">
        <v>0</v>
      </c>
      <c r="K230" s="405">
        <v>0</v>
      </c>
      <c r="L230" s="405">
        <v>0</v>
      </c>
      <c r="M230" s="405">
        <v>100</v>
      </c>
      <c r="N230" s="542">
        <f t="shared" si="16"/>
        <v>1.5</v>
      </c>
      <c r="O230" s="542">
        <f t="shared" si="17"/>
        <v>1.5</v>
      </c>
      <c r="P230" s="542">
        <f t="shared" si="18"/>
        <v>1.5</v>
      </c>
      <c r="Q230" s="552">
        <f t="shared" si="19"/>
        <v>1.5</v>
      </c>
      <c r="YO230" s="29"/>
      <c r="YP230" s="29"/>
    </row>
    <row r="231" spans="1:666" ht="15.75" x14ac:dyDescent="0.25">
      <c r="A231" s="405">
        <v>19</v>
      </c>
      <c r="B231" s="418" t="s">
        <v>1385</v>
      </c>
      <c r="C231" s="405" t="s">
        <v>1386</v>
      </c>
      <c r="D231" s="542">
        <v>4500</v>
      </c>
      <c r="E231" s="405" t="s">
        <v>1218</v>
      </c>
      <c r="F231" s="405">
        <v>6</v>
      </c>
      <c r="G231" s="405" t="s">
        <v>2519</v>
      </c>
      <c r="H231" s="405" t="s">
        <v>2519</v>
      </c>
      <c r="I231" s="417" t="s">
        <v>2665</v>
      </c>
      <c r="J231" s="411">
        <v>0</v>
      </c>
      <c r="K231" s="405">
        <v>0</v>
      </c>
      <c r="L231" s="405">
        <v>0</v>
      </c>
      <c r="M231" s="405">
        <v>100</v>
      </c>
      <c r="N231" s="542">
        <f t="shared" si="16"/>
        <v>1.5</v>
      </c>
      <c r="O231" s="542">
        <f t="shared" si="17"/>
        <v>1.5</v>
      </c>
      <c r="P231" s="542">
        <f t="shared" si="18"/>
        <v>1.5</v>
      </c>
      <c r="Q231" s="552">
        <f t="shared" si="19"/>
        <v>1.5</v>
      </c>
      <c r="YO231" s="29"/>
      <c r="YP231" s="29"/>
    </row>
    <row r="232" spans="1:666" ht="15.75" x14ac:dyDescent="0.25">
      <c r="A232" s="405">
        <v>20</v>
      </c>
      <c r="B232" s="418" t="s">
        <v>1387</v>
      </c>
      <c r="C232" s="405" t="s">
        <v>1388</v>
      </c>
      <c r="D232" s="542">
        <v>250</v>
      </c>
      <c r="E232" s="405" t="s">
        <v>1218</v>
      </c>
      <c r="F232" s="405">
        <v>6</v>
      </c>
      <c r="G232" s="405" t="s">
        <v>2519</v>
      </c>
      <c r="H232" s="405" t="s">
        <v>2519</v>
      </c>
      <c r="I232" s="417" t="s">
        <v>2665</v>
      </c>
      <c r="J232" s="411">
        <v>0</v>
      </c>
      <c r="K232" s="405">
        <v>0</v>
      </c>
      <c r="L232" s="405">
        <v>0</v>
      </c>
      <c r="M232" s="405">
        <v>100</v>
      </c>
      <c r="N232" s="542">
        <f t="shared" si="16"/>
        <v>1.5</v>
      </c>
      <c r="O232" s="542">
        <f t="shared" si="17"/>
        <v>1.5</v>
      </c>
      <c r="P232" s="542">
        <f t="shared" si="18"/>
        <v>1.5</v>
      </c>
      <c r="Q232" s="552">
        <f t="shared" si="19"/>
        <v>1.5</v>
      </c>
      <c r="YO232" s="29"/>
      <c r="YP232" s="29"/>
    </row>
    <row r="233" spans="1:666" ht="15.75" x14ac:dyDescent="0.25">
      <c r="A233" s="405">
        <v>21</v>
      </c>
      <c r="B233" s="418" t="s">
        <v>1260</v>
      </c>
      <c r="C233" s="405" t="s">
        <v>1389</v>
      </c>
      <c r="D233" s="542">
        <v>25000</v>
      </c>
      <c r="E233" s="405" t="s">
        <v>1218</v>
      </c>
      <c r="F233" s="405">
        <v>12</v>
      </c>
      <c r="G233" s="405" t="s">
        <v>2519</v>
      </c>
      <c r="H233" s="405" t="s">
        <v>2519</v>
      </c>
      <c r="I233" s="417" t="s">
        <v>2665</v>
      </c>
      <c r="J233" s="411">
        <v>0</v>
      </c>
      <c r="K233" s="405">
        <v>0</v>
      </c>
      <c r="L233" s="405">
        <v>0</v>
      </c>
      <c r="M233" s="405">
        <v>100</v>
      </c>
      <c r="N233" s="542">
        <f t="shared" si="16"/>
        <v>3</v>
      </c>
      <c r="O233" s="542">
        <f t="shared" si="17"/>
        <v>3</v>
      </c>
      <c r="P233" s="542">
        <f t="shared" si="18"/>
        <v>3</v>
      </c>
      <c r="Q233" s="552">
        <f t="shared" si="19"/>
        <v>3</v>
      </c>
      <c r="YO233" s="29"/>
      <c r="YP233" s="29"/>
    </row>
    <row r="234" spans="1:666" ht="15.75" x14ac:dyDescent="0.25">
      <c r="A234" s="405">
        <v>22</v>
      </c>
      <c r="B234" s="418" t="s">
        <v>1260</v>
      </c>
      <c r="C234" s="405" t="s">
        <v>1390</v>
      </c>
      <c r="D234" s="542">
        <v>20000</v>
      </c>
      <c r="E234" s="405" t="s">
        <v>1218</v>
      </c>
      <c r="F234" s="405">
        <v>12</v>
      </c>
      <c r="G234" s="405" t="s">
        <v>2519</v>
      </c>
      <c r="H234" s="405" t="s">
        <v>2519</v>
      </c>
      <c r="I234" s="417" t="s">
        <v>2665</v>
      </c>
      <c r="J234" s="411">
        <v>0</v>
      </c>
      <c r="K234" s="405">
        <v>0</v>
      </c>
      <c r="L234" s="405">
        <v>0</v>
      </c>
      <c r="M234" s="405">
        <v>100</v>
      </c>
      <c r="N234" s="542">
        <f t="shared" si="16"/>
        <v>3</v>
      </c>
      <c r="O234" s="542">
        <f t="shared" si="17"/>
        <v>3</v>
      </c>
      <c r="P234" s="542">
        <f t="shared" si="18"/>
        <v>3</v>
      </c>
      <c r="Q234" s="552">
        <f t="shared" si="19"/>
        <v>3</v>
      </c>
      <c r="YO234" s="29"/>
      <c r="YP234" s="29"/>
    </row>
    <row r="235" spans="1:666" ht="15.75" x14ac:dyDescent="0.25">
      <c r="A235" s="405">
        <v>23</v>
      </c>
      <c r="B235" s="418" t="s">
        <v>1260</v>
      </c>
      <c r="C235" s="405" t="s">
        <v>1391</v>
      </c>
      <c r="D235" s="542">
        <v>20000</v>
      </c>
      <c r="E235" s="405" t="s">
        <v>1218</v>
      </c>
      <c r="F235" s="405">
        <v>4</v>
      </c>
      <c r="G235" s="405" t="s">
        <v>2519</v>
      </c>
      <c r="H235" s="405" t="s">
        <v>2519</v>
      </c>
      <c r="I235" s="417" t="s">
        <v>2665</v>
      </c>
      <c r="J235" s="411">
        <v>0</v>
      </c>
      <c r="K235" s="405">
        <v>0</v>
      </c>
      <c r="L235" s="405">
        <v>0</v>
      </c>
      <c r="M235" s="405">
        <v>100</v>
      </c>
      <c r="N235" s="542">
        <f t="shared" si="16"/>
        <v>1</v>
      </c>
      <c r="O235" s="542">
        <f t="shared" si="17"/>
        <v>1</v>
      </c>
      <c r="P235" s="542">
        <f t="shared" si="18"/>
        <v>1</v>
      </c>
      <c r="Q235" s="552">
        <f t="shared" si="19"/>
        <v>1</v>
      </c>
      <c r="YO235" s="29"/>
      <c r="YP235" s="29"/>
    </row>
    <row r="236" spans="1:666" ht="15.75" x14ac:dyDescent="0.25">
      <c r="A236" s="405">
        <v>24</v>
      </c>
      <c r="B236" s="418" t="s">
        <v>1260</v>
      </c>
      <c r="C236" s="405" t="s">
        <v>1392</v>
      </c>
      <c r="D236" s="542">
        <v>12000</v>
      </c>
      <c r="E236" s="405" t="s">
        <v>1218</v>
      </c>
      <c r="F236" s="405">
        <v>6</v>
      </c>
      <c r="G236" s="405" t="s">
        <v>2519</v>
      </c>
      <c r="H236" s="405" t="s">
        <v>2519</v>
      </c>
      <c r="I236" s="417" t="s">
        <v>2665</v>
      </c>
      <c r="J236" s="411">
        <v>0</v>
      </c>
      <c r="K236" s="405">
        <v>0</v>
      </c>
      <c r="L236" s="405">
        <v>0</v>
      </c>
      <c r="M236" s="405">
        <v>100</v>
      </c>
      <c r="N236" s="542">
        <f t="shared" si="16"/>
        <v>1.5</v>
      </c>
      <c r="O236" s="542">
        <f t="shared" si="17"/>
        <v>1.5</v>
      </c>
      <c r="P236" s="542">
        <f t="shared" si="18"/>
        <v>1.5</v>
      </c>
      <c r="Q236" s="552">
        <f t="shared" si="19"/>
        <v>1.5</v>
      </c>
      <c r="YO236" s="29"/>
      <c r="YP236" s="29"/>
    </row>
    <row r="237" spans="1:666" ht="15.75" x14ac:dyDescent="0.25">
      <c r="A237" s="405">
        <v>1</v>
      </c>
      <c r="B237" s="418" t="s">
        <v>1262</v>
      </c>
      <c r="C237" s="405" t="s">
        <v>1393</v>
      </c>
      <c r="D237" s="542">
        <v>1500</v>
      </c>
      <c r="E237" s="405" t="s">
        <v>1218</v>
      </c>
      <c r="F237" s="405">
        <v>104</v>
      </c>
      <c r="G237" s="405" t="s">
        <v>2519</v>
      </c>
      <c r="H237" s="405" t="s">
        <v>2519</v>
      </c>
      <c r="I237" s="417" t="s">
        <v>2665</v>
      </c>
      <c r="J237" s="411">
        <v>0</v>
      </c>
      <c r="K237" s="405">
        <v>0</v>
      </c>
      <c r="L237" s="405">
        <v>0</v>
      </c>
      <c r="M237" s="405">
        <v>0</v>
      </c>
      <c r="N237" s="542">
        <f t="shared" si="16"/>
        <v>26</v>
      </c>
      <c r="O237" s="542">
        <f t="shared" si="17"/>
        <v>26</v>
      </c>
      <c r="P237" s="542">
        <f t="shared" si="18"/>
        <v>26</v>
      </c>
      <c r="Q237" s="552">
        <f t="shared" si="19"/>
        <v>26</v>
      </c>
      <c r="YO237" s="29"/>
      <c r="YP237" s="29"/>
    </row>
    <row r="238" spans="1:666" ht="15.75" x14ac:dyDescent="0.25">
      <c r="A238" s="405">
        <v>2</v>
      </c>
      <c r="B238" s="418" t="s">
        <v>1276</v>
      </c>
      <c r="C238" s="405" t="s">
        <v>1217</v>
      </c>
      <c r="D238" s="542">
        <v>1200</v>
      </c>
      <c r="E238" s="405" t="s">
        <v>1218</v>
      </c>
      <c r="F238" s="405">
        <v>104</v>
      </c>
      <c r="G238" s="405" t="s">
        <v>2519</v>
      </c>
      <c r="H238" s="405" t="s">
        <v>2519</v>
      </c>
      <c r="I238" s="417" t="s">
        <v>2665</v>
      </c>
      <c r="J238" s="411">
        <v>0</v>
      </c>
      <c r="K238" s="405">
        <v>0</v>
      </c>
      <c r="L238" s="405">
        <v>0</v>
      </c>
      <c r="M238" s="405">
        <v>100</v>
      </c>
      <c r="N238" s="542">
        <f t="shared" si="16"/>
        <v>26</v>
      </c>
      <c r="O238" s="542">
        <f t="shared" si="17"/>
        <v>26</v>
      </c>
      <c r="P238" s="542">
        <f t="shared" si="18"/>
        <v>26</v>
      </c>
      <c r="Q238" s="552">
        <f t="shared" si="19"/>
        <v>26</v>
      </c>
      <c r="YO238" s="29"/>
      <c r="YP238" s="29"/>
    </row>
    <row r="239" spans="1:666" ht="15.75" x14ac:dyDescent="0.25">
      <c r="A239" s="405">
        <v>3</v>
      </c>
      <c r="B239" s="418" t="s">
        <v>1276</v>
      </c>
      <c r="C239" s="405" t="s">
        <v>1283</v>
      </c>
      <c r="D239" s="542">
        <v>1100</v>
      </c>
      <c r="E239" s="405" t="s">
        <v>1218</v>
      </c>
      <c r="F239" s="405">
        <v>88</v>
      </c>
      <c r="G239" s="405" t="s">
        <v>2519</v>
      </c>
      <c r="H239" s="405" t="s">
        <v>2519</v>
      </c>
      <c r="I239" s="417" t="s">
        <v>2665</v>
      </c>
      <c r="J239" s="411">
        <v>0</v>
      </c>
      <c r="K239" s="405">
        <v>0</v>
      </c>
      <c r="L239" s="405">
        <v>0</v>
      </c>
      <c r="M239" s="405">
        <v>100</v>
      </c>
      <c r="N239" s="542">
        <f t="shared" si="16"/>
        <v>22</v>
      </c>
      <c r="O239" s="542">
        <f t="shared" si="17"/>
        <v>22</v>
      </c>
      <c r="P239" s="542">
        <f t="shared" si="18"/>
        <v>22</v>
      </c>
      <c r="Q239" s="552">
        <f t="shared" si="19"/>
        <v>22</v>
      </c>
      <c r="YO239" s="29"/>
      <c r="YP239" s="29"/>
    </row>
    <row r="240" spans="1:666" ht="15.75" x14ac:dyDescent="0.25">
      <c r="A240" s="405">
        <v>4</v>
      </c>
      <c r="B240" s="418" t="s">
        <v>1286</v>
      </c>
      <c r="C240" s="405" t="s">
        <v>1394</v>
      </c>
      <c r="D240" s="542">
        <v>12000</v>
      </c>
      <c r="E240" s="405" t="s">
        <v>1218</v>
      </c>
      <c r="F240" s="405">
        <v>10</v>
      </c>
      <c r="G240" s="405" t="s">
        <v>2519</v>
      </c>
      <c r="H240" s="405" t="s">
        <v>2519</v>
      </c>
      <c r="I240" s="417" t="s">
        <v>2665</v>
      </c>
      <c r="J240" s="411">
        <v>0</v>
      </c>
      <c r="K240" s="405">
        <v>0</v>
      </c>
      <c r="L240" s="405">
        <v>0</v>
      </c>
      <c r="M240" s="405">
        <v>100</v>
      </c>
      <c r="N240" s="542">
        <f t="shared" si="16"/>
        <v>2.5</v>
      </c>
      <c r="O240" s="542">
        <f t="shared" si="17"/>
        <v>2.5</v>
      </c>
      <c r="P240" s="542">
        <f t="shared" si="18"/>
        <v>2.5</v>
      </c>
      <c r="Q240" s="552">
        <f t="shared" si="19"/>
        <v>2.5</v>
      </c>
      <c r="YO240" s="29"/>
      <c r="YP240" s="29"/>
    </row>
    <row r="241" spans="1:666" ht="15.75" x14ac:dyDescent="0.25">
      <c r="A241" s="405">
        <v>5</v>
      </c>
      <c r="B241" s="418" t="s">
        <v>1286</v>
      </c>
      <c r="C241" s="405" t="s">
        <v>1394</v>
      </c>
      <c r="D241" s="542">
        <v>8000</v>
      </c>
      <c r="E241" s="405" t="s">
        <v>1218</v>
      </c>
      <c r="F241" s="405">
        <v>10</v>
      </c>
      <c r="G241" s="405" t="s">
        <v>2519</v>
      </c>
      <c r="H241" s="405" t="s">
        <v>2519</v>
      </c>
      <c r="I241" s="417" t="s">
        <v>2665</v>
      </c>
      <c r="J241" s="411">
        <v>0</v>
      </c>
      <c r="K241" s="405">
        <v>0</v>
      </c>
      <c r="L241" s="405">
        <v>0</v>
      </c>
      <c r="M241" s="405">
        <v>100</v>
      </c>
      <c r="N241" s="542">
        <f t="shared" si="16"/>
        <v>2.5</v>
      </c>
      <c r="O241" s="542">
        <f t="shared" si="17"/>
        <v>2.5</v>
      </c>
      <c r="P241" s="542">
        <f t="shared" si="18"/>
        <v>2.5</v>
      </c>
      <c r="Q241" s="552">
        <f t="shared" si="19"/>
        <v>2.5</v>
      </c>
      <c r="YO241" s="29"/>
      <c r="YP241" s="29"/>
    </row>
    <row r="242" spans="1:666" ht="15.75" x14ac:dyDescent="0.25">
      <c r="A242" s="405">
        <v>6</v>
      </c>
      <c r="B242" s="418" t="s">
        <v>1276</v>
      </c>
      <c r="C242" s="405" t="s">
        <v>1395</v>
      </c>
      <c r="D242" s="542">
        <v>600</v>
      </c>
      <c r="E242" s="405" t="s">
        <v>1277</v>
      </c>
      <c r="F242" s="405">
        <v>200</v>
      </c>
      <c r="G242" s="405" t="s">
        <v>2519</v>
      </c>
      <c r="H242" s="405" t="s">
        <v>2519</v>
      </c>
      <c r="I242" s="417" t="s">
        <v>2665</v>
      </c>
      <c r="J242" s="411">
        <v>0</v>
      </c>
      <c r="K242" s="405">
        <v>0</v>
      </c>
      <c r="L242" s="405">
        <v>0</v>
      </c>
      <c r="M242" s="405">
        <v>100</v>
      </c>
      <c r="N242" s="542">
        <f t="shared" si="16"/>
        <v>50</v>
      </c>
      <c r="O242" s="542">
        <f t="shared" si="17"/>
        <v>50</v>
      </c>
      <c r="P242" s="542">
        <f t="shared" si="18"/>
        <v>50</v>
      </c>
      <c r="Q242" s="552">
        <f t="shared" si="19"/>
        <v>50</v>
      </c>
      <c r="YO242" s="29"/>
      <c r="YP242" s="29"/>
    </row>
    <row r="243" spans="1:666" ht="15.75" x14ac:dyDescent="0.25">
      <c r="A243" s="405">
        <v>7</v>
      </c>
      <c r="B243" s="418" t="s">
        <v>1222</v>
      </c>
      <c r="C243" s="405" t="s">
        <v>1396</v>
      </c>
      <c r="D243" s="542">
        <v>450</v>
      </c>
      <c r="E243" s="405" t="s">
        <v>1277</v>
      </c>
      <c r="F243" s="405">
        <v>200</v>
      </c>
      <c r="G243" s="405" t="s">
        <v>2519</v>
      </c>
      <c r="H243" s="405" t="s">
        <v>2519</v>
      </c>
      <c r="I243" s="417" t="s">
        <v>2665</v>
      </c>
      <c r="J243" s="411">
        <v>0</v>
      </c>
      <c r="K243" s="405">
        <v>0</v>
      </c>
      <c r="L243" s="405">
        <v>0</v>
      </c>
      <c r="M243" s="405">
        <v>100</v>
      </c>
      <c r="N243" s="542">
        <f t="shared" si="16"/>
        <v>50</v>
      </c>
      <c r="O243" s="542">
        <f t="shared" si="17"/>
        <v>50</v>
      </c>
      <c r="P243" s="542">
        <f t="shared" si="18"/>
        <v>50</v>
      </c>
      <c r="Q243" s="552">
        <f t="shared" si="19"/>
        <v>50</v>
      </c>
      <c r="YO243" s="29"/>
      <c r="YP243" s="29"/>
    </row>
    <row r="244" spans="1:666" ht="15.75" x14ac:dyDescent="0.25">
      <c r="A244" s="405">
        <v>8</v>
      </c>
      <c r="B244" s="418" t="s">
        <v>1222</v>
      </c>
      <c r="C244" s="405" t="s">
        <v>1291</v>
      </c>
      <c r="D244" s="542">
        <v>500</v>
      </c>
      <c r="E244" s="405" t="s">
        <v>1277</v>
      </c>
      <c r="F244" s="405">
        <v>50</v>
      </c>
      <c r="G244" s="405" t="s">
        <v>2519</v>
      </c>
      <c r="H244" s="405" t="s">
        <v>2519</v>
      </c>
      <c r="I244" s="417" t="s">
        <v>2665</v>
      </c>
      <c r="J244" s="411">
        <v>0</v>
      </c>
      <c r="K244" s="405">
        <v>0</v>
      </c>
      <c r="L244" s="405">
        <v>0</v>
      </c>
      <c r="M244" s="405">
        <v>100</v>
      </c>
      <c r="N244" s="542">
        <f t="shared" si="16"/>
        <v>12.5</v>
      </c>
      <c r="O244" s="542">
        <f t="shared" si="17"/>
        <v>12.5</v>
      </c>
      <c r="P244" s="542">
        <f t="shared" si="18"/>
        <v>12.5</v>
      </c>
      <c r="Q244" s="552">
        <f t="shared" si="19"/>
        <v>12.5</v>
      </c>
      <c r="YO244" s="29"/>
      <c r="YP244" s="29"/>
    </row>
    <row r="245" spans="1:666" ht="15.75" x14ac:dyDescent="0.25">
      <c r="A245" s="405">
        <v>9</v>
      </c>
      <c r="B245" s="418" t="s">
        <v>1284</v>
      </c>
      <c r="C245" s="405" t="s">
        <v>1397</v>
      </c>
      <c r="D245" s="542">
        <v>1000</v>
      </c>
      <c r="E245" s="405" t="s">
        <v>1218</v>
      </c>
      <c r="F245" s="405">
        <v>104</v>
      </c>
      <c r="G245" s="405" t="s">
        <v>2519</v>
      </c>
      <c r="H245" s="405" t="s">
        <v>2519</v>
      </c>
      <c r="I245" s="417" t="s">
        <v>2665</v>
      </c>
      <c r="J245" s="411">
        <v>0</v>
      </c>
      <c r="K245" s="405">
        <v>0</v>
      </c>
      <c r="L245" s="405">
        <v>0</v>
      </c>
      <c r="M245" s="405">
        <v>100</v>
      </c>
      <c r="N245" s="542">
        <f t="shared" si="16"/>
        <v>26</v>
      </c>
      <c r="O245" s="542">
        <f t="shared" si="17"/>
        <v>26</v>
      </c>
      <c r="P245" s="542">
        <f t="shared" si="18"/>
        <v>26</v>
      </c>
      <c r="Q245" s="552">
        <f t="shared" si="19"/>
        <v>26</v>
      </c>
      <c r="YO245" s="29"/>
      <c r="YP245" s="29"/>
    </row>
    <row r="246" spans="1:666" ht="15.75" x14ac:dyDescent="0.25">
      <c r="A246" s="405">
        <v>10</v>
      </c>
      <c r="B246" s="418" t="s">
        <v>1233</v>
      </c>
      <c r="C246" s="405" t="s">
        <v>1234</v>
      </c>
      <c r="D246" s="542">
        <v>200</v>
      </c>
      <c r="E246" s="405" t="s">
        <v>1277</v>
      </c>
      <c r="F246" s="405">
        <v>40</v>
      </c>
      <c r="G246" s="405" t="s">
        <v>2519</v>
      </c>
      <c r="H246" s="405" t="s">
        <v>2519</v>
      </c>
      <c r="I246" s="417" t="s">
        <v>2665</v>
      </c>
      <c r="J246" s="411">
        <v>0</v>
      </c>
      <c r="K246" s="405">
        <v>0</v>
      </c>
      <c r="L246" s="405">
        <v>0</v>
      </c>
      <c r="M246" s="405">
        <v>100</v>
      </c>
      <c r="N246" s="542">
        <f t="shared" si="16"/>
        <v>10</v>
      </c>
      <c r="O246" s="542">
        <f t="shared" si="17"/>
        <v>10</v>
      </c>
      <c r="P246" s="542">
        <f t="shared" si="18"/>
        <v>10</v>
      </c>
      <c r="Q246" s="552">
        <f t="shared" si="19"/>
        <v>10</v>
      </c>
      <c r="YO246" s="29"/>
      <c r="YP246" s="29"/>
    </row>
    <row r="247" spans="1:666" ht="15.75" x14ac:dyDescent="0.25">
      <c r="A247" s="405">
        <v>11</v>
      </c>
      <c r="B247" s="418" t="s">
        <v>1398</v>
      </c>
      <c r="C247" s="405" t="s">
        <v>1399</v>
      </c>
      <c r="D247" s="542">
        <v>25500</v>
      </c>
      <c r="E247" s="405" t="s">
        <v>1218</v>
      </c>
      <c r="F247" s="405">
        <v>6</v>
      </c>
      <c r="G247" s="405" t="s">
        <v>2519</v>
      </c>
      <c r="H247" s="405" t="s">
        <v>2519</v>
      </c>
      <c r="I247" s="417" t="s">
        <v>2665</v>
      </c>
      <c r="J247" s="411">
        <v>0</v>
      </c>
      <c r="K247" s="405">
        <v>0</v>
      </c>
      <c r="L247" s="405">
        <v>0</v>
      </c>
      <c r="M247" s="405">
        <v>100</v>
      </c>
      <c r="N247" s="542">
        <f t="shared" si="16"/>
        <v>1.5</v>
      </c>
      <c r="O247" s="542">
        <f t="shared" si="17"/>
        <v>1.5</v>
      </c>
      <c r="P247" s="542">
        <f t="shared" si="18"/>
        <v>1.5</v>
      </c>
      <c r="Q247" s="552">
        <f t="shared" si="19"/>
        <v>1.5</v>
      </c>
      <c r="YO247" s="29"/>
      <c r="YP247" s="29"/>
    </row>
    <row r="248" spans="1:666" ht="15.75" x14ac:dyDescent="0.25">
      <c r="A248" s="405">
        <v>12</v>
      </c>
      <c r="B248" s="418" t="s">
        <v>1398</v>
      </c>
      <c r="C248" s="405" t="s">
        <v>1399</v>
      </c>
      <c r="D248" s="542">
        <v>18500</v>
      </c>
      <c r="E248" s="405" t="s">
        <v>1218</v>
      </c>
      <c r="F248" s="405">
        <v>6</v>
      </c>
      <c r="G248" s="405" t="s">
        <v>2519</v>
      </c>
      <c r="H248" s="405" t="s">
        <v>2519</v>
      </c>
      <c r="I248" s="417" t="s">
        <v>2665</v>
      </c>
      <c r="J248" s="411">
        <v>0</v>
      </c>
      <c r="K248" s="405">
        <v>0</v>
      </c>
      <c r="L248" s="405">
        <v>0</v>
      </c>
      <c r="M248" s="405">
        <v>100</v>
      </c>
      <c r="N248" s="542">
        <f t="shared" si="16"/>
        <v>1.5</v>
      </c>
      <c r="O248" s="542">
        <f t="shared" si="17"/>
        <v>1.5</v>
      </c>
      <c r="P248" s="542">
        <f t="shared" si="18"/>
        <v>1.5</v>
      </c>
      <c r="Q248" s="552">
        <f t="shared" si="19"/>
        <v>1.5</v>
      </c>
      <c r="YO248" s="29"/>
      <c r="YP248" s="29"/>
    </row>
    <row r="249" spans="1:666" ht="15.75" x14ac:dyDescent="0.25">
      <c r="A249" s="405">
        <v>13</v>
      </c>
      <c r="B249" s="418" t="s">
        <v>1260</v>
      </c>
      <c r="C249" s="405" t="s">
        <v>1400</v>
      </c>
      <c r="D249" s="542">
        <v>50000</v>
      </c>
      <c r="E249" s="405" t="s">
        <v>1218</v>
      </c>
      <c r="F249" s="405">
        <v>20</v>
      </c>
      <c r="G249" s="405" t="s">
        <v>2519</v>
      </c>
      <c r="H249" s="405" t="s">
        <v>2519</v>
      </c>
      <c r="I249" s="417" t="s">
        <v>2665</v>
      </c>
      <c r="J249" s="411">
        <v>0</v>
      </c>
      <c r="K249" s="405">
        <v>0</v>
      </c>
      <c r="L249" s="405">
        <v>0</v>
      </c>
      <c r="M249" s="405">
        <v>100</v>
      </c>
      <c r="N249" s="542">
        <f t="shared" si="16"/>
        <v>5</v>
      </c>
      <c r="O249" s="542">
        <f t="shared" si="17"/>
        <v>5</v>
      </c>
      <c r="P249" s="542">
        <f t="shared" si="18"/>
        <v>5</v>
      </c>
      <c r="Q249" s="552">
        <f t="shared" si="19"/>
        <v>5</v>
      </c>
      <c r="YO249" s="29"/>
      <c r="YP249" s="29"/>
    </row>
    <row r="250" spans="1:666" ht="15.75" x14ac:dyDescent="0.25">
      <c r="A250" s="405">
        <v>14</v>
      </c>
      <c r="B250" s="418" t="s">
        <v>1260</v>
      </c>
      <c r="C250" s="405" t="s">
        <v>1401</v>
      </c>
      <c r="D250" s="542">
        <v>35000</v>
      </c>
      <c r="E250" s="405" t="s">
        <v>1218</v>
      </c>
      <c r="F250" s="405">
        <v>10</v>
      </c>
      <c r="G250" s="405" t="s">
        <v>2519</v>
      </c>
      <c r="H250" s="405" t="s">
        <v>2519</v>
      </c>
      <c r="I250" s="417" t="s">
        <v>2665</v>
      </c>
      <c r="J250" s="411">
        <v>0</v>
      </c>
      <c r="K250" s="405">
        <v>0</v>
      </c>
      <c r="L250" s="405">
        <v>0</v>
      </c>
      <c r="M250" s="405">
        <v>100</v>
      </c>
      <c r="N250" s="542">
        <f t="shared" si="16"/>
        <v>2.5</v>
      </c>
      <c r="O250" s="542">
        <f t="shared" si="17"/>
        <v>2.5</v>
      </c>
      <c r="P250" s="542">
        <f t="shared" si="18"/>
        <v>2.5</v>
      </c>
      <c r="Q250" s="552">
        <f t="shared" si="19"/>
        <v>2.5</v>
      </c>
      <c r="YO250" s="29"/>
      <c r="YP250" s="29"/>
    </row>
    <row r="251" spans="1:666" ht="15.75" x14ac:dyDescent="0.25">
      <c r="A251" s="405">
        <v>15</v>
      </c>
      <c r="B251" s="418" t="s">
        <v>1260</v>
      </c>
      <c r="C251" s="405" t="s">
        <v>1402</v>
      </c>
      <c r="D251" s="542">
        <v>50000</v>
      </c>
      <c r="E251" s="405" t="s">
        <v>1218</v>
      </c>
      <c r="F251" s="405">
        <v>10</v>
      </c>
      <c r="G251" s="405" t="s">
        <v>2519</v>
      </c>
      <c r="H251" s="405" t="s">
        <v>2519</v>
      </c>
      <c r="I251" s="417" t="s">
        <v>2665</v>
      </c>
      <c r="J251" s="411">
        <v>0</v>
      </c>
      <c r="K251" s="405">
        <v>0</v>
      </c>
      <c r="L251" s="405">
        <v>0</v>
      </c>
      <c r="M251" s="405">
        <v>100</v>
      </c>
      <c r="N251" s="542">
        <f t="shared" si="16"/>
        <v>2.5</v>
      </c>
      <c r="O251" s="542">
        <f t="shared" si="17"/>
        <v>2.5</v>
      </c>
      <c r="P251" s="542">
        <f t="shared" si="18"/>
        <v>2.5</v>
      </c>
      <c r="Q251" s="552">
        <f t="shared" si="19"/>
        <v>2.5</v>
      </c>
      <c r="YO251" s="29"/>
      <c r="YP251" s="29"/>
    </row>
    <row r="252" spans="1:666" ht="15.75" x14ac:dyDescent="0.25">
      <c r="A252" s="405">
        <v>16</v>
      </c>
      <c r="B252" s="418" t="s">
        <v>1260</v>
      </c>
      <c r="C252" s="405" t="s">
        <v>1403</v>
      </c>
      <c r="D252" s="542">
        <v>50000</v>
      </c>
      <c r="E252" s="405" t="s">
        <v>1218</v>
      </c>
      <c r="F252" s="405">
        <v>10</v>
      </c>
      <c r="G252" s="405" t="s">
        <v>2519</v>
      </c>
      <c r="H252" s="405" t="s">
        <v>2519</v>
      </c>
      <c r="I252" s="417" t="s">
        <v>2665</v>
      </c>
      <c r="J252" s="411">
        <v>0</v>
      </c>
      <c r="K252" s="405">
        <v>0</v>
      </c>
      <c r="L252" s="405">
        <v>0</v>
      </c>
      <c r="M252" s="405">
        <v>100</v>
      </c>
      <c r="N252" s="542">
        <f t="shared" si="16"/>
        <v>2.5</v>
      </c>
      <c r="O252" s="542">
        <f t="shared" si="17"/>
        <v>2.5</v>
      </c>
      <c r="P252" s="542">
        <f t="shared" si="18"/>
        <v>2.5</v>
      </c>
      <c r="Q252" s="552">
        <f t="shared" si="19"/>
        <v>2.5</v>
      </c>
      <c r="YO252" s="29"/>
      <c r="YP252" s="29"/>
    </row>
    <row r="253" spans="1:666" ht="15.75" x14ac:dyDescent="0.25">
      <c r="A253" s="405">
        <v>1</v>
      </c>
      <c r="B253" s="418" t="s">
        <v>1404</v>
      </c>
      <c r="C253" s="405" t="s">
        <v>1405</v>
      </c>
      <c r="D253" s="542">
        <v>120000</v>
      </c>
      <c r="E253" s="405" t="s">
        <v>1406</v>
      </c>
      <c r="F253" s="405">
        <v>2</v>
      </c>
      <c r="G253" s="405" t="s">
        <v>2519</v>
      </c>
      <c r="H253" s="405" t="s">
        <v>2519</v>
      </c>
      <c r="I253" s="417" t="s">
        <v>2665</v>
      </c>
      <c r="J253" s="411">
        <v>0</v>
      </c>
      <c r="K253" s="405">
        <v>0</v>
      </c>
      <c r="L253" s="405">
        <v>0</v>
      </c>
      <c r="M253" s="405">
        <v>100</v>
      </c>
      <c r="N253" s="542">
        <f t="shared" si="16"/>
        <v>0.5</v>
      </c>
      <c r="O253" s="542">
        <f t="shared" si="17"/>
        <v>0.5</v>
      </c>
      <c r="P253" s="542">
        <f t="shared" si="18"/>
        <v>0.5</v>
      </c>
      <c r="Q253" s="552">
        <f t="shared" si="19"/>
        <v>0.5</v>
      </c>
      <c r="YO253" s="29"/>
      <c r="YP253" s="29"/>
    </row>
    <row r="254" spans="1:666" ht="15.75" x14ac:dyDescent="0.25">
      <c r="A254" s="405">
        <v>2</v>
      </c>
      <c r="B254" s="418" t="s">
        <v>1404</v>
      </c>
      <c r="C254" s="405" t="s">
        <v>1407</v>
      </c>
      <c r="D254" s="542">
        <v>110000</v>
      </c>
      <c r="E254" s="405" t="s">
        <v>1406</v>
      </c>
      <c r="F254" s="405">
        <v>2</v>
      </c>
      <c r="G254" s="405" t="s">
        <v>2519</v>
      </c>
      <c r="H254" s="405" t="s">
        <v>2519</v>
      </c>
      <c r="I254" s="417" t="s">
        <v>2665</v>
      </c>
      <c r="J254" s="411">
        <v>0</v>
      </c>
      <c r="K254" s="405">
        <v>0</v>
      </c>
      <c r="L254" s="405">
        <v>0</v>
      </c>
      <c r="M254" s="405">
        <v>100</v>
      </c>
      <c r="N254" s="542">
        <f t="shared" si="16"/>
        <v>0.5</v>
      </c>
      <c r="O254" s="542">
        <f t="shared" si="17"/>
        <v>0.5</v>
      </c>
      <c r="P254" s="542">
        <f t="shared" si="18"/>
        <v>0.5</v>
      </c>
      <c r="Q254" s="552">
        <f t="shared" si="19"/>
        <v>0.5</v>
      </c>
      <c r="YO254" s="29"/>
      <c r="YP254" s="29"/>
    </row>
    <row r="255" spans="1:666" ht="15.75" x14ac:dyDescent="0.25">
      <c r="A255" s="405">
        <v>3</v>
      </c>
      <c r="B255" s="418" t="s">
        <v>1408</v>
      </c>
      <c r="C255" s="405" t="s">
        <v>1409</v>
      </c>
      <c r="D255" s="542">
        <v>180000</v>
      </c>
      <c r="E255" s="405" t="s">
        <v>1410</v>
      </c>
      <c r="F255" s="405">
        <v>1</v>
      </c>
      <c r="G255" s="405" t="s">
        <v>2519</v>
      </c>
      <c r="H255" s="405" t="s">
        <v>2519</v>
      </c>
      <c r="I255" s="417" t="s">
        <v>2665</v>
      </c>
      <c r="J255" s="411">
        <v>0</v>
      </c>
      <c r="K255" s="405">
        <v>0</v>
      </c>
      <c r="L255" s="405">
        <v>0</v>
      </c>
      <c r="M255" s="405">
        <v>100</v>
      </c>
      <c r="N255" s="542">
        <f t="shared" si="16"/>
        <v>0.25</v>
      </c>
      <c r="O255" s="542">
        <f t="shared" si="17"/>
        <v>0.25</v>
      </c>
      <c r="P255" s="542">
        <f t="shared" si="18"/>
        <v>0.25</v>
      </c>
      <c r="Q255" s="552">
        <f t="shared" si="19"/>
        <v>0.25</v>
      </c>
      <c r="YO255" s="29"/>
      <c r="YP255" s="29"/>
    </row>
    <row r="256" spans="1:666" ht="15.75" x14ac:dyDescent="0.25">
      <c r="A256" s="405">
        <v>4</v>
      </c>
      <c r="B256" s="418" t="s">
        <v>1408</v>
      </c>
      <c r="C256" s="405" t="s">
        <v>1411</v>
      </c>
      <c r="D256" s="542">
        <v>60000</v>
      </c>
      <c r="E256" s="405" t="s">
        <v>1410</v>
      </c>
      <c r="F256" s="405">
        <v>1</v>
      </c>
      <c r="G256" s="405" t="s">
        <v>2519</v>
      </c>
      <c r="H256" s="405" t="s">
        <v>2519</v>
      </c>
      <c r="I256" s="417" t="s">
        <v>2665</v>
      </c>
      <c r="J256" s="411">
        <v>0</v>
      </c>
      <c r="K256" s="405">
        <v>0</v>
      </c>
      <c r="L256" s="405">
        <v>0</v>
      </c>
      <c r="M256" s="405">
        <v>100</v>
      </c>
      <c r="N256" s="542">
        <f t="shared" si="16"/>
        <v>0.25</v>
      </c>
      <c r="O256" s="542">
        <f t="shared" si="17"/>
        <v>0.25</v>
      </c>
      <c r="P256" s="542">
        <f t="shared" si="18"/>
        <v>0.25</v>
      </c>
      <c r="Q256" s="552">
        <f t="shared" si="19"/>
        <v>0.25</v>
      </c>
      <c r="YO256" s="29"/>
      <c r="YP256" s="29"/>
    </row>
    <row r="257" spans="1:666" ht="15.75" x14ac:dyDescent="0.25">
      <c r="A257" s="405">
        <v>5</v>
      </c>
      <c r="B257" s="418" t="s">
        <v>1412</v>
      </c>
      <c r="C257" s="405" t="s">
        <v>1413</v>
      </c>
      <c r="D257" s="542">
        <v>120000</v>
      </c>
      <c r="E257" s="405" t="s">
        <v>1410</v>
      </c>
      <c r="F257" s="405">
        <v>1</v>
      </c>
      <c r="G257" s="405" t="s">
        <v>2519</v>
      </c>
      <c r="H257" s="405" t="s">
        <v>2519</v>
      </c>
      <c r="I257" s="417" t="s">
        <v>2665</v>
      </c>
      <c r="J257" s="411">
        <v>0</v>
      </c>
      <c r="K257" s="405">
        <v>0</v>
      </c>
      <c r="L257" s="405">
        <v>0</v>
      </c>
      <c r="M257" s="405">
        <v>100</v>
      </c>
      <c r="N257" s="542">
        <f t="shared" si="16"/>
        <v>0.25</v>
      </c>
      <c r="O257" s="542">
        <f t="shared" si="17"/>
        <v>0.25</v>
      </c>
      <c r="P257" s="542">
        <f t="shared" si="18"/>
        <v>0.25</v>
      </c>
      <c r="Q257" s="552">
        <f t="shared" si="19"/>
        <v>0.25</v>
      </c>
      <c r="YO257" s="29"/>
      <c r="YP257" s="29"/>
    </row>
    <row r="258" spans="1:666" ht="15.75" x14ac:dyDescent="0.25">
      <c r="A258" s="405">
        <v>6</v>
      </c>
      <c r="B258" s="418" t="s">
        <v>1408</v>
      </c>
      <c r="C258" s="405" t="s">
        <v>1414</v>
      </c>
      <c r="D258" s="542">
        <v>240000</v>
      </c>
      <c r="E258" s="405" t="s">
        <v>1410</v>
      </c>
      <c r="F258" s="405">
        <v>1</v>
      </c>
      <c r="G258" s="405" t="s">
        <v>2519</v>
      </c>
      <c r="H258" s="405" t="s">
        <v>2519</v>
      </c>
      <c r="I258" s="417" t="s">
        <v>2665</v>
      </c>
      <c r="J258" s="411">
        <v>0</v>
      </c>
      <c r="K258" s="405">
        <v>0</v>
      </c>
      <c r="L258" s="405">
        <v>0</v>
      </c>
      <c r="M258" s="405">
        <v>100</v>
      </c>
      <c r="N258" s="542">
        <f t="shared" si="16"/>
        <v>0.25</v>
      </c>
      <c r="O258" s="542">
        <f t="shared" si="17"/>
        <v>0.25</v>
      </c>
      <c r="P258" s="542">
        <f t="shared" si="18"/>
        <v>0.25</v>
      </c>
      <c r="Q258" s="552">
        <f t="shared" si="19"/>
        <v>0.25</v>
      </c>
      <c r="YO258" s="29"/>
      <c r="YP258" s="29"/>
    </row>
    <row r="259" spans="1:666" ht="15.75" x14ac:dyDescent="0.25">
      <c r="A259" s="405">
        <v>7</v>
      </c>
      <c r="B259" s="418" t="s">
        <v>1415</v>
      </c>
      <c r="C259" s="405" t="s">
        <v>1416</v>
      </c>
      <c r="D259" s="542">
        <v>120000</v>
      </c>
      <c r="E259" s="405" t="s">
        <v>1410</v>
      </c>
      <c r="F259" s="405">
        <v>1</v>
      </c>
      <c r="G259" s="405" t="s">
        <v>2519</v>
      </c>
      <c r="H259" s="405" t="s">
        <v>2519</v>
      </c>
      <c r="I259" s="417" t="s">
        <v>2665</v>
      </c>
      <c r="J259" s="411">
        <v>0</v>
      </c>
      <c r="K259" s="405">
        <v>0</v>
      </c>
      <c r="L259" s="405">
        <v>0</v>
      </c>
      <c r="M259" s="405">
        <v>100</v>
      </c>
      <c r="N259" s="542">
        <f t="shared" si="16"/>
        <v>0.25</v>
      </c>
      <c r="O259" s="542">
        <f t="shared" si="17"/>
        <v>0.25</v>
      </c>
      <c r="P259" s="542">
        <f t="shared" si="18"/>
        <v>0.25</v>
      </c>
      <c r="Q259" s="552">
        <f t="shared" si="19"/>
        <v>0.25</v>
      </c>
      <c r="YO259" s="29"/>
      <c r="YP259" s="29"/>
    </row>
    <row r="260" spans="1:666" ht="15.75" x14ac:dyDescent="0.25">
      <c r="A260" s="405">
        <v>8</v>
      </c>
      <c r="B260" s="418" t="s">
        <v>1417</v>
      </c>
      <c r="C260" s="405" t="s">
        <v>1418</v>
      </c>
      <c r="D260" s="542">
        <v>240000</v>
      </c>
      <c r="E260" s="405" t="s">
        <v>1410</v>
      </c>
      <c r="F260" s="405">
        <v>1</v>
      </c>
      <c r="G260" s="405" t="s">
        <v>2519</v>
      </c>
      <c r="H260" s="405" t="s">
        <v>2519</v>
      </c>
      <c r="I260" s="417" t="s">
        <v>2665</v>
      </c>
      <c r="J260" s="411">
        <v>0</v>
      </c>
      <c r="K260" s="405">
        <v>0</v>
      </c>
      <c r="L260" s="405">
        <v>0</v>
      </c>
      <c r="M260" s="405">
        <v>100</v>
      </c>
      <c r="N260" s="542">
        <f t="shared" si="16"/>
        <v>0.25</v>
      </c>
      <c r="O260" s="542">
        <f t="shared" si="17"/>
        <v>0.25</v>
      </c>
      <c r="P260" s="542">
        <f t="shared" si="18"/>
        <v>0.25</v>
      </c>
      <c r="Q260" s="552">
        <f t="shared" si="19"/>
        <v>0.25</v>
      </c>
      <c r="YO260" s="29"/>
      <c r="YP260" s="29"/>
    </row>
    <row r="261" spans="1:666" ht="15.75" x14ac:dyDescent="0.25">
      <c r="A261" s="405">
        <v>9</v>
      </c>
      <c r="B261" s="418" t="s">
        <v>1419</v>
      </c>
      <c r="C261" s="405" t="s">
        <v>1420</v>
      </c>
      <c r="D261" s="542">
        <v>4000</v>
      </c>
      <c r="E261" s="405" t="s">
        <v>1218</v>
      </c>
      <c r="F261" s="405">
        <v>2</v>
      </c>
      <c r="G261" s="405" t="s">
        <v>2519</v>
      </c>
      <c r="H261" s="405" t="s">
        <v>2519</v>
      </c>
      <c r="I261" s="417" t="s">
        <v>2665</v>
      </c>
      <c r="J261" s="411">
        <v>0</v>
      </c>
      <c r="K261" s="405">
        <v>0</v>
      </c>
      <c r="L261" s="405">
        <v>0</v>
      </c>
      <c r="M261" s="405">
        <v>100</v>
      </c>
      <c r="N261" s="542">
        <f t="shared" si="16"/>
        <v>0.5</v>
      </c>
      <c r="O261" s="542">
        <f t="shared" si="17"/>
        <v>0.5</v>
      </c>
      <c r="P261" s="542">
        <f t="shared" si="18"/>
        <v>0.5</v>
      </c>
      <c r="Q261" s="552">
        <f t="shared" si="19"/>
        <v>0.5</v>
      </c>
      <c r="YO261" s="29"/>
      <c r="YP261" s="29"/>
    </row>
    <row r="262" spans="1:666" ht="15.75" x14ac:dyDescent="0.25">
      <c r="A262" s="405">
        <v>10</v>
      </c>
      <c r="B262" s="418" t="s">
        <v>1421</v>
      </c>
      <c r="C262" s="405" t="s">
        <v>1422</v>
      </c>
      <c r="D262" s="542">
        <v>2500</v>
      </c>
      <c r="E262" s="405" t="s">
        <v>1218</v>
      </c>
      <c r="F262" s="405">
        <v>2</v>
      </c>
      <c r="G262" s="405" t="s">
        <v>2519</v>
      </c>
      <c r="H262" s="405" t="s">
        <v>2519</v>
      </c>
      <c r="I262" s="417" t="s">
        <v>2665</v>
      </c>
      <c r="J262" s="411">
        <v>0</v>
      </c>
      <c r="K262" s="405">
        <v>0</v>
      </c>
      <c r="L262" s="405">
        <v>0</v>
      </c>
      <c r="M262" s="405">
        <v>100</v>
      </c>
      <c r="N262" s="542">
        <f t="shared" si="16"/>
        <v>0.5</v>
      </c>
      <c r="O262" s="542">
        <f t="shared" si="17"/>
        <v>0.5</v>
      </c>
      <c r="P262" s="542">
        <f t="shared" si="18"/>
        <v>0.5</v>
      </c>
      <c r="Q262" s="552">
        <f t="shared" si="19"/>
        <v>0.5</v>
      </c>
      <c r="YO262" s="29"/>
      <c r="YP262" s="29"/>
    </row>
    <row r="263" spans="1:666" ht="15.75" x14ac:dyDescent="0.25">
      <c r="A263" s="405">
        <v>11</v>
      </c>
      <c r="B263" s="418" t="s">
        <v>1423</v>
      </c>
      <c r="C263" s="405" t="s">
        <v>1424</v>
      </c>
      <c r="D263" s="542">
        <v>8500</v>
      </c>
      <c r="E263" s="405" t="s">
        <v>1218</v>
      </c>
      <c r="F263" s="405">
        <v>1</v>
      </c>
      <c r="G263" s="405" t="s">
        <v>2519</v>
      </c>
      <c r="H263" s="405" t="s">
        <v>2519</v>
      </c>
      <c r="I263" s="417" t="s">
        <v>2665</v>
      </c>
      <c r="J263" s="411">
        <v>0</v>
      </c>
      <c r="K263" s="405">
        <v>0</v>
      </c>
      <c r="L263" s="405">
        <v>0</v>
      </c>
      <c r="M263" s="405">
        <v>100</v>
      </c>
      <c r="N263" s="542">
        <f t="shared" si="16"/>
        <v>0.25</v>
      </c>
      <c r="O263" s="542">
        <f t="shared" si="17"/>
        <v>0.25</v>
      </c>
      <c r="P263" s="542">
        <f t="shared" si="18"/>
        <v>0.25</v>
      </c>
      <c r="Q263" s="552">
        <f t="shared" si="19"/>
        <v>0.25</v>
      </c>
      <c r="YO263" s="29"/>
      <c r="YP263" s="29"/>
    </row>
    <row r="264" spans="1:666" ht="15.75" x14ac:dyDescent="0.25">
      <c r="A264" s="405">
        <v>12</v>
      </c>
      <c r="B264" s="418" t="s">
        <v>1425</v>
      </c>
      <c r="C264" s="405" t="s">
        <v>1426</v>
      </c>
      <c r="D264" s="542">
        <v>12500</v>
      </c>
      <c r="E264" s="405" t="s">
        <v>1218</v>
      </c>
      <c r="F264" s="405">
        <v>1</v>
      </c>
      <c r="G264" s="405" t="s">
        <v>2519</v>
      </c>
      <c r="H264" s="405" t="s">
        <v>2519</v>
      </c>
      <c r="I264" s="417" t="s">
        <v>2665</v>
      </c>
      <c r="J264" s="411">
        <v>0</v>
      </c>
      <c r="K264" s="405">
        <v>0</v>
      </c>
      <c r="L264" s="405">
        <v>0</v>
      </c>
      <c r="M264" s="405">
        <v>100</v>
      </c>
      <c r="N264" s="542">
        <f t="shared" si="16"/>
        <v>0.25</v>
      </c>
      <c r="O264" s="542">
        <f t="shared" si="17"/>
        <v>0.25</v>
      </c>
      <c r="P264" s="542">
        <f t="shared" si="18"/>
        <v>0.25</v>
      </c>
      <c r="Q264" s="552">
        <f t="shared" si="19"/>
        <v>0.25</v>
      </c>
      <c r="YO264" s="29"/>
      <c r="YP264" s="29"/>
    </row>
    <row r="265" spans="1:666" ht="15.75" x14ac:dyDescent="0.25">
      <c r="A265" s="405">
        <v>1</v>
      </c>
      <c r="B265" s="418" t="s">
        <v>1068</v>
      </c>
      <c r="C265" s="405" t="s">
        <v>1427</v>
      </c>
      <c r="D265" s="542">
        <v>2000</v>
      </c>
      <c r="E265" s="405" t="s">
        <v>1218</v>
      </c>
      <c r="F265" s="405">
        <v>150</v>
      </c>
      <c r="G265" s="405" t="s">
        <v>2519</v>
      </c>
      <c r="H265" s="405" t="s">
        <v>2519</v>
      </c>
      <c r="I265" s="417" t="s">
        <v>2665</v>
      </c>
      <c r="J265" s="411">
        <v>0</v>
      </c>
      <c r="K265" s="405">
        <v>0</v>
      </c>
      <c r="L265" s="405">
        <v>100</v>
      </c>
      <c r="M265" s="405">
        <v>0</v>
      </c>
      <c r="N265" s="542">
        <f t="shared" si="16"/>
        <v>37.5</v>
      </c>
      <c r="O265" s="542">
        <f t="shared" si="17"/>
        <v>37.5</v>
      </c>
      <c r="P265" s="542">
        <f t="shared" si="18"/>
        <v>37.5</v>
      </c>
      <c r="Q265" s="552">
        <f t="shared" si="19"/>
        <v>37.5</v>
      </c>
      <c r="YO265" s="29"/>
      <c r="YP265" s="29"/>
    </row>
    <row r="266" spans="1:666" ht="15.75" x14ac:dyDescent="0.25">
      <c r="A266" s="405">
        <v>2</v>
      </c>
      <c r="B266" s="418" t="s">
        <v>1066</v>
      </c>
      <c r="C266" s="405" t="s">
        <v>1428</v>
      </c>
      <c r="D266" s="542">
        <v>1500</v>
      </c>
      <c r="E266" s="405" t="s">
        <v>1218</v>
      </c>
      <c r="F266" s="405">
        <v>50</v>
      </c>
      <c r="G266" s="405" t="s">
        <v>2519</v>
      </c>
      <c r="H266" s="405" t="s">
        <v>2519</v>
      </c>
      <c r="I266" s="417" t="s">
        <v>2665</v>
      </c>
      <c r="J266" s="411">
        <v>0</v>
      </c>
      <c r="K266" s="405">
        <v>0</v>
      </c>
      <c r="L266" s="405">
        <v>100</v>
      </c>
      <c r="M266" s="405">
        <v>0</v>
      </c>
      <c r="N266" s="542">
        <f t="shared" si="16"/>
        <v>12.5</v>
      </c>
      <c r="O266" s="542">
        <f t="shared" si="17"/>
        <v>12.5</v>
      </c>
      <c r="P266" s="542">
        <f t="shared" si="18"/>
        <v>12.5</v>
      </c>
      <c r="Q266" s="552">
        <f t="shared" si="19"/>
        <v>12.5</v>
      </c>
      <c r="YO266" s="29"/>
      <c r="YP266" s="29"/>
    </row>
    <row r="267" spans="1:666" ht="15.75" x14ac:dyDescent="0.25">
      <c r="A267" s="405">
        <v>3</v>
      </c>
      <c r="B267" s="418" t="s">
        <v>1429</v>
      </c>
      <c r="C267" s="405" t="s">
        <v>1430</v>
      </c>
      <c r="D267" s="542">
        <v>3000</v>
      </c>
      <c r="E267" s="405" t="s">
        <v>690</v>
      </c>
      <c r="F267" s="405">
        <v>193</v>
      </c>
      <c r="G267" s="405" t="s">
        <v>2519</v>
      </c>
      <c r="H267" s="405" t="s">
        <v>2519</v>
      </c>
      <c r="I267" s="417" t="s">
        <v>2665</v>
      </c>
      <c r="J267" s="411">
        <v>0</v>
      </c>
      <c r="K267" s="405">
        <v>0</v>
      </c>
      <c r="L267" s="405">
        <v>100</v>
      </c>
      <c r="M267" s="405">
        <v>0</v>
      </c>
      <c r="N267" s="542">
        <f t="shared" si="16"/>
        <v>48.25</v>
      </c>
      <c r="O267" s="542">
        <f t="shared" si="17"/>
        <v>48.25</v>
      </c>
      <c r="P267" s="542">
        <f t="shared" si="18"/>
        <v>48.25</v>
      </c>
      <c r="Q267" s="552">
        <f t="shared" si="19"/>
        <v>48.25</v>
      </c>
      <c r="YO267" s="29"/>
      <c r="YP267" s="29"/>
    </row>
    <row r="268" spans="1:666" ht="15.75" x14ac:dyDescent="0.25">
      <c r="A268" s="405">
        <v>4</v>
      </c>
      <c r="B268" s="418" t="s">
        <v>1431</v>
      </c>
      <c r="C268" s="405" t="s">
        <v>1432</v>
      </c>
      <c r="D268" s="542">
        <v>1000</v>
      </c>
      <c r="E268" s="405" t="s">
        <v>1218</v>
      </c>
      <c r="F268" s="405">
        <v>150</v>
      </c>
      <c r="G268" s="405" t="s">
        <v>2519</v>
      </c>
      <c r="H268" s="405" t="s">
        <v>2519</v>
      </c>
      <c r="I268" s="417" t="s">
        <v>2665</v>
      </c>
      <c r="J268" s="411">
        <v>0</v>
      </c>
      <c r="K268" s="405">
        <v>0</v>
      </c>
      <c r="L268" s="405">
        <v>100</v>
      </c>
      <c r="M268" s="405">
        <v>0</v>
      </c>
      <c r="N268" s="542">
        <f t="shared" si="16"/>
        <v>37.5</v>
      </c>
      <c r="O268" s="542">
        <f t="shared" si="17"/>
        <v>37.5</v>
      </c>
      <c r="P268" s="542">
        <f t="shared" si="18"/>
        <v>37.5</v>
      </c>
      <c r="Q268" s="552">
        <f t="shared" si="19"/>
        <v>37.5</v>
      </c>
      <c r="YO268" s="29"/>
      <c r="YP268" s="29"/>
    </row>
    <row r="269" spans="1:666" ht="15.75" x14ac:dyDescent="0.25">
      <c r="A269" s="405">
        <v>5</v>
      </c>
      <c r="B269" s="418" t="s">
        <v>1433</v>
      </c>
      <c r="C269" s="405" t="s">
        <v>1434</v>
      </c>
      <c r="D269" s="542">
        <v>3000</v>
      </c>
      <c r="E269" s="405" t="s">
        <v>690</v>
      </c>
      <c r="F269" s="405">
        <v>5</v>
      </c>
      <c r="G269" s="405" t="s">
        <v>2519</v>
      </c>
      <c r="H269" s="405" t="s">
        <v>2519</v>
      </c>
      <c r="I269" s="417" t="s">
        <v>2665</v>
      </c>
      <c r="J269" s="411">
        <v>0</v>
      </c>
      <c r="K269" s="405">
        <v>0</v>
      </c>
      <c r="L269" s="405">
        <v>100</v>
      </c>
      <c r="M269" s="405">
        <v>0</v>
      </c>
      <c r="N269" s="542">
        <f t="shared" si="16"/>
        <v>1.25</v>
      </c>
      <c r="O269" s="542">
        <f t="shared" si="17"/>
        <v>1.25</v>
      </c>
      <c r="P269" s="542">
        <f t="shared" si="18"/>
        <v>1.25</v>
      </c>
      <c r="Q269" s="552">
        <f t="shared" si="19"/>
        <v>1.25</v>
      </c>
      <c r="YO269" s="29"/>
      <c r="YP269" s="29"/>
    </row>
    <row r="270" spans="1:666" ht="15.75" x14ac:dyDescent="0.25">
      <c r="A270" s="405">
        <v>6</v>
      </c>
      <c r="B270" s="418" t="s">
        <v>1435</v>
      </c>
      <c r="C270" s="405" t="s">
        <v>1436</v>
      </c>
      <c r="D270" s="542">
        <v>2000</v>
      </c>
      <c r="E270" s="405" t="s">
        <v>1218</v>
      </c>
      <c r="F270" s="405">
        <v>100</v>
      </c>
      <c r="G270" s="405" t="s">
        <v>2519</v>
      </c>
      <c r="H270" s="405" t="s">
        <v>2519</v>
      </c>
      <c r="I270" s="417" t="s">
        <v>2665</v>
      </c>
      <c r="J270" s="411">
        <v>0</v>
      </c>
      <c r="K270" s="405">
        <v>0</v>
      </c>
      <c r="L270" s="405">
        <v>100</v>
      </c>
      <c r="M270" s="405">
        <v>0</v>
      </c>
      <c r="N270" s="542">
        <f t="shared" si="16"/>
        <v>25</v>
      </c>
      <c r="O270" s="542">
        <f t="shared" si="17"/>
        <v>25</v>
      </c>
      <c r="P270" s="542">
        <f t="shared" si="18"/>
        <v>25</v>
      </c>
      <c r="Q270" s="552">
        <f t="shared" si="19"/>
        <v>25</v>
      </c>
      <c r="YO270" s="29"/>
      <c r="YP270" s="29"/>
    </row>
    <row r="271" spans="1:666" ht="15.75" x14ac:dyDescent="0.25">
      <c r="A271" s="405">
        <v>7</v>
      </c>
      <c r="B271" s="418" t="s">
        <v>1437</v>
      </c>
      <c r="C271" s="405" t="s">
        <v>1438</v>
      </c>
      <c r="D271" s="542">
        <v>150</v>
      </c>
      <c r="E271" s="405" t="s">
        <v>280</v>
      </c>
      <c r="F271" s="405">
        <v>100</v>
      </c>
      <c r="G271" s="405" t="s">
        <v>2519</v>
      </c>
      <c r="H271" s="405" t="s">
        <v>2519</v>
      </c>
      <c r="I271" s="417" t="s">
        <v>2665</v>
      </c>
      <c r="J271" s="411">
        <v>0</v>
      </c>
      <c r="K271" s="405">
        <v>0</v>
      </c>
      <c r="L271" s="405">
        <v>100</v>
      </c>
      <c r="M271" s="405">
        <v>0</v>
      </c>
      <c r="N271" s="542">
        <f t="shared" si="16"/>
        <v>25</v>
      </c>
      <c r="O271" s="542">
        <f t="shared" si="17"/>
        <v>25</v>
      </c>
      <c r="P271" s="542">
        <f t="shared" si="18"/>
        <v>25</v>
      </c>
      <c r="Q271" s="552">
        <f t="shared" si="19"/>
        <v>25</v>
      </c>
      <c r="YO271" s="29"/>
      <c r="YP271" s="29"/>
    </row>
    <row r="272" spans="1:666" ht="15.75" x14ac:dyDescent="0.25">
      <c r="A272" s="405">
        <v>8</v>
      </c>
      <c r="B272" s="418" t="s">
        <v>1439</v>
      </c>
      <c r="C272" s="405" t="s">
        <v>1440</v>
      </c>
      <c r="D272" s="542">
        <v>20000</v>
      </c>
      <c r="E272" s="405" t="s">
        <v>1410</v>
      </c>
      <c r="F272" s="405">
        <v>2</v>
      </c>
      <c r="G272" s="405" t="s">
        <v>2519</v>
      </c>
      <c r="H272" s="405" t="s">
        <v>2519</v>
      </c>
      <c r="I272" s="417" t="s">
        <v>2665</v>
      </c>
      <c r="J272" s="411">
        <v>0</v>
      </c>
      <c r="K272" s="405">
        <v>0</v>
      </c>
      <c r="L272" s="405">
        <v>100</v>
      </c>
      <c r="M272" s="405">
        <v>0</v>
      </c>
      <c r="N272" s="542">
        <f t="shared" si="16"/>
        <v>0.5</v>
      </c>
      <c r="O272" s="542">
        <f t="shared" si="17"/>
        <v>0.5</v>
      </c>
      <c r="P272" s="542">
        <f t="shared" si="18"/>
        <v>0.5</v>
      </c>
      <c r="Q272" s="552">
        <f t="shared" si="19"/>
        <v>0.5</v>
      </c>
      <c r="YO272" s="29"/>
      <c r="YP272" s="29"/>
    </row>
    <row r="273" spans="1:666" ht="15.75" x14ac:dyDescent="0.25">
      <c r="A273" s="405">
        <v>1</v>
      </c>
      <c r="B273" s="418" t="s">
        <v>1441</v>
      </c>
      <c r="C273" s="405" t="s">
        <v>1442</v>
      </c>
      <c r="D273" s="542">
        <v>150</v>
      </c>
      <c r="E273" s="405" t="s">
        <v>280</v>
      </c>
      <c r="F273" s="405">
        <v>200</v>
      </c>
      <c r="G273" s="405" t="s">
        <v>2519</v>
      </c>
      <c r="H273" s="405" t="s">
        <v>2519</v>
      </c>
      <c r="I273" s="417" t="s">
        <v>2665</v>
      </c>
      <c r="J273" s="411">
        <v>0</v>
      </c>
      <c r="K273" s="405">
        <v>0</v>
      </c>
      <c r="L273" s="405">
        <v>0</v>
      </c>
      <c r="M273" s="405">
        <v>100</v>
      </c>
      <c r="N273" s="542">
        <f t="shared" si="16"/>
        <v>50</v>
      </c>
      <c r="O273" s="542">
        <f t="shared" si="17"/>
        <v>50</v>
      </c>
      <c r="P273" s="542">
        <f t="shared" si="18"/>
        <v>50</v>
      </c>
      <c r="Q273" s="552">
        <f t="shared" si="19"/>
        <v>50</v>
      </c>
      <c r="YO273" s="29"/>
      <c r="YP273" s="29"/>
    </row>
    <row r="274" spans="1:666" ht="15.75" x14ac:dyDescent="0.25">
      <c r="A274" s="405">
        <v>2</v>
      </c>
      <c r="B274" s="418" t="s">
        <v>1443</v>
      </c>
      <c r="C274" s="405" t="s">
        <v>1444</v>
      </c>
      <c r="D274" s="542">
        <v>100</v>
      </c>
      <c r="E274" s="405" t="s">
        <v>280</v>
      </c>
      <c r="F274" s="405">
        <v>200</v>
      </c>
      <c r="G274" s="405" t="s">
        <v>2519</v>
      </c>
      <c r="H274" s="405" t="s">
        <v>2519</v>
      </c>
      <c r="I274" s="417" t="s">
        <v>2665</v>
      </c>
      <c r="J274" s="411">
        <v>0</v>
      </c>
      <c r="K274" s="405">
        <v>0</v>
      </c>
      <c r="L274" s="405">
        <v>0</v>
      </c>
      <c r="M274" s="405">
        <v>100</v>
      </c>
      <c r="N274" s="542">
        <f t="shared" si="16"/>
        <v>50</v>
      </c>
      <c r="O274" s="542">
        <f t="shared" si="17"/>
        <v>50</v>
      </c>
      <c r="P274" s="542">
        <f t="shared" si="18"/>
        <v>50</v>
      </c>
      <c r="Q274" s="552">
        <f t="shared" si="19"/>
        <v>50</v>
      </c>
      <c r="YO274" s="29"/>
      <c r="YP274" s="29"/>
    </row>
    <row r="275" spans="1:666" ht="15.75" x14ac:dyDescent="0.25">
      <c r="A275" s="405">
        <v>3</v>
      </c>
      <c r="B275" s="418" t="s">
        <v>1441</v>
      </c>
      <c r="C275" s="405" t="s">
        <v>1445</v>
      </c>
      <c r="D275" s="542">
        <v>500</v>
      </c>
      <c r="E275" s="405" t="s">
        <v>280</v>
      </c>
      <c r="F275" s="405">
        <v>40</v>
      </c>
      <c r="G275" s="405" t="s">
        <v>2519</v>
      </c>
      <c r="H275" s="405" t="s">
        <v>2519</v>
      </c>
      <c r="I275" s="417" t="s">
        <v>2665</v>
      </c>
      <c r="J275" s="411">
        <v>0</v>
      </c>
      <c r="K275" s="405">
        <v>0</v>
      </c>
      <c r="L275" s="405">
        <v>0</v>
      </c>
      <c r="M275" s="405">
        <v>100</v>
      </c>
      <c r="N275" s="542">
        <f t="shared" si="16"/>
        <v>10</v>
      </c>
      <c r="O275" s="542">
        <f t="shared" si="17"/>
        <v>10</v>
      </c>
      <c r="P275" s="542">
        <f t="shared" si="18"/>
        <v>10</v>
      </c>
      <c r="Q275" s="552">
        <f t="shared" si="19"/>
        <v>10</v>
      </c>
      <c r="YO275" s="29"/>
      <c r="YP275" s="29"/>
    </row>
    <row r="276" spans="1:666" ht="15.75" x14ac:dyDescent="0.25">
      <c r="A276" s="405">
        <v>4</v>
      </c>
      <c r="B276" s="418" t="s">
        <v>1446</v>
      </c>
      <c r="C276" s="405" t="s">
        <v>1447</v>
      </c>
      <c r="D276" s="542">
        <v>300</v>
      </c>
      <c r="E276" s="405" t="s">
        <v>1212</v>
      </c>
      <c r="F276" s="405">
        <v>40</v>
      </c>
      <c r="G276" s="405" t="s">
        <v>2519</v>
      </c>
      <c r="H276" s="405" t="s">
        <v>2519</v>
      </c>
      <c r="I276" s="417" t="s">
        <v>2665</v>
      </c>
      <c r="J276" s="411">
        <v>0</v>
      </c>
      <c r="K276" s="405">
        <v>0</v>
      </c>
      <c r="L276" s="405">
        <v>0</v>
      </c>
      <c r="M276" s="405">
        <v>100</v>
      </c>
      <c r="N276" s="542">
        <f t="shared" si="16"/>
        <v>10</v>
      </c>
      <c r="O276" s="542">
        <f t="shared" si="17"/>
        <v>10</v>
      </c>
      <c r="P276" s="542">
        <f t="shared" si="18"/>
        <v>10</v>
      </c>
      <c r="Q276" s="552">
        <f t="shared" si="19"/>
        <v>10</v>
      </c>
      <c r="YO276" s="29"/>
      <c r="YP276" s="29"/>
    </row>
    <row r="277" spans="1:666" ht="15.75" x14ac:dyDescent="0.25">
      <c r="A277" s="405">
        <v>5</v>
      </c>
      <c r="B277" s="418" t="s">
        <v>1448</v>
      </c>
      <c r="C277" s="405" t="s">
        <v>1449</v>
      </c>
      <c r="D277" s="542">
        <v>300</v>
      </c>
      <c r="E277" s="405" t="s">
        <v>1212</v>
      </c>
      <c r="F277" s="405">
        <v>50</v>
      </c>
      <c r="G277" s="405" t="s">
        <v>2519</v>
      </c>
      <c r="H277" s="405" t="s">
        <v>2519</v>
      </c>
      <c r="I277" s="417" t="s">
        <v>2665</v>
      </c>
      <c r="J277" s="411">
        <v>0</v>
      </c>
      <c r="K277" s="405">
        <v>0</v>
      </c>
      <c r="L277" s="405">
        <v>0</v>
      </c>
      <c r="M277" s="405">
        <v>100</v>
      </c>
      <c r="N277" s="542">
        <f t="shared" si="16"/>
        <v>12.5</v>
      </c>
      <c r="O277" s="542">
        <f t="shared" si="17"/>
        <v>12.5</v>
      </c>
      <c r="P277" s="542">
        <f t="shared" si="18"/>
        <v>12.5</v>
      </c>
      <c r="Q277" s="552">
        <f t="shared" si="19"/>
        <v>12.5</v>
      </c>
      <c r="YO277" s="29"/>
      <c r="YP277" s="29"/>
    </row>
    <row r="278" spans="1:666" ht="15.75" x14ac:dyDescent="0.25">
      <c r="A278" s="405">
        <v>6</v>
      </c>
      <c r="B278" s="418" t="s">
        <v>1450</v>
      </c>
      <c r="C278" s="405" t="s">
        <v>1451</v>
      </c>
      <c r="D278" s="542">
        <v>1500</v>
      </c>
      <c r="E278" s="405" t="s">
        <v>1452</v>
      </c>
      <c r="F278" s="405">
        <v>3</v>
      </c>
      <c r="G278" s="405" t="s">
        <v>2519</v>
      </c>
      <c r="H278" s="405" t="s">
        <v>2519</v>
      </c>
      <c r="I278" s="417" t="s">
        <v>2665</v>
      </c>
      <c r="J278" s="411">
        <v>0</v>
      </c>
      <c r="K278" s="405">
        <v>0</v>
      </c>
      <c r="L278" s="405">
        <v>0</v>
      </c>
      <c r="M278" s="405">
        <v>100</v>
      </c>
      <c r="N278" s="542">
        <f t="shared" si="16"/>
        <v>0.75</v>
      </c>
      <c r="O278" s="542">
        <f t="shared" si="17"/>
        <v>0.75</v>
      </c>
      <c r="P278" s="542">
        <f t="shared" si="18"/>
        <v>0.75</v>
      </c>
      <c r="Q278" s="552">
        <f t="shared" si="19"/>
        <v>0.75</v>
      </c>
      <c r="YO278" s="29"/>
      <c r="YP278" s="29"/>
    </row>
    <row r="279" spans="1:666" ht="15.75" x14ac:dyDescent="0.25">
      <c r="A279" s="405">
        <v>7</v>
      </c>
      <c r="B279" s="418" t="s">
        <v>1450</v>
      </c>
      <c r="C279" s="405" t="s">
        <v>1453</v>
      </c>
      <c r="D279" s="542">
        <v>980</v>
      </c>
      <c r="E279" s="405" t="s">
        <v>280</v>
      </c>
      <c r="F279" s="405">
        <v>4</v>
      </c>
      <c r="G279" s="405" t="s">
        <v>2519</v>
      </c>
      <c r="H279" s="405" t="s">
        <v>2519</v>
      </c>
      <c r="I279" s="417" t="s">
        <v>2665</v>
      </c>
      <c r="J279" s="411">
        <v>0</v>
      </c>
      <c r="K279" s="405">
        <v>0</v>
      </c>
      <c r="L279" s="405">
        <v>0</v>
      </c>
      <c r="M279" s="405">
        <v>100</v>
      </c>
      <c r="N279" s="542">
        <f t="shared" si="16"/>
        <v>1</v>
      </c>
      <c r="O279" s="542">
        <f t="shared" si="17"/>
        <v>1</v>
      </c>
      <c r="P279" s="542">
        <f t="shared" si="18"/>
        <v>1</v>
      </c>
      <c r="Q279" s="552">
        <f t="shared" si="19"/>
        <v>1</v>
      </c>
      <c r="YO279" s="29"/>
      <c r="YP279" s="29"/>
    </row>
    <row r="280" spans="1:666" ht="15.75" x14ac:dyDescent="0.25">
      <c r="A280" s="405">
        <v>8</v>
      </c>
      <c r="B280" s="418" t="s">
        <v>1441</v>
      </c>
      <c r="C280" s="405" t="s">
        <v>1454</v>
      </c>
      <c r="D280" s="542">
        <v>500</v>
      </c>
      <c r="E280" s="405" t="s">
        <v>280</v>
      </c>
      <c r="F280" s="405">
        <v>10</v>
      </c>
      <c r="G280" s="405" t="s">
        <v>2519</v>
      </c>
      <c r="H280" s="405" t="s">
        <v>2519</v>
      </c>
      <c r="I280" s="417" t="s">
        <v>2665</v>
      </c>
      <c r="J280" s="411">
        <v>0</v>
      </c>
      <c r="K280" s="405">
        <v>0</v>
      </c>
      <c r="L280" s="405">
        <v>0</v>
      </c>
      <c r="M280" s="405">
        <v>100</v>
      </c>
      <c r="N280" s="542">
        <f t="shared" si="16"/>
        <v>2.5</v>
      </c>
      <c r="O280" s="542">
        <f t="shared" si="17"/>
        <v>2.5</v>
      </c>
      <c r="P280" s="542">
        <f t="shared" si="18"/>
        <v>2.5</v>
      </c>
      <c r="Q280" s="552">
        <f t="shared" si="19"/>
        <v>2.5</v>
      </c>
      <c r="YO280" s="29"/>
      <c r="YP280" s="29"/>
    </row>
    <row r="281" spans="1:666" ht="15.75" x14ac:dyDescent="0.25">
      <c r="A281" s="405">
        <v>9</v>
      </c>
      <c r="B281" s="418" t="s">
        <v>1455</v>
      </c>
      <c r="C281" s="405" t="s">
        <v>1456</v>
      </c>
      <c r="D281" s="542">
        <v>500</v>
      </c>
      <c r="E281" s="405" t="s">
        <v>1457</v>
      </c>
      <c r="F281" s="405">
        <v>10</v>
      </c>
      <c r="G281" s="405" t="s">
        <v>2519</v>
      </c>
      <c r="H281" s="405" t="s">
        <v>2519</v>
      </c>
      <c r="I281" s="417" t="s">
        <v>2665</v>
      </c>
      <c r="J281" s="411">
        <v>0</v>
      </c>
      <c r="K281" s="405">
        <v>0</v>
      </c>
      <c r="L281" s="405">
        <v>0</v>
      </c>
      <c r="M281" s="405">
        <v>100</v>
      </c>
      <c r="N281" s="542">
        <f t="shared" si="16"/>
        <v>2.5</v>
      </c>
      <c r="O281" s="542">
        <f t="shared" si="17"/>
        <v>2.5</v>
      </c>
      <c r="P281" s="542">
        <f t="shared" si="18"/>
        <v>2.5</v>
      </c>
      <c r="Q281" s="552">
        <f t="shared" si="19"/>
        <v>2.5</v>
      </c>
      <c r="YO281" s="29"/>
      <c r="YP281" s="29"/>
    </row>
    <row r="282" spans="1:666" ht="15.75" x14ac:dyDescent="0.25">
      <c r="A282" s="405">
        <v>10</v>
      </c>
      <c r="B282" s="418" t="s">
        <v>1458</v>
      </c>
      <c r="C282" s="405" t="s">
        <v>1459</v>
      </c>
      <c r="D282" s="542">
        <v>1500</v>
      </c>
      <c r="E282" s="405" t="s">
        <v>1457</v>
      </c>
      <c r="F282" s="405">
        <v>10</v>
      </c>
      <c r="G282" s="405" t="s">
        <v>2519</v>
      </c>
      <c r="H282" s="405" t="s">
        <v>2519</v>
      </c>
      <c r="I282" s="417" t="s">
        <v>2665</v>
      </c>
      <c r="J282" s="411">
        <v>0</v>
      </c>
      <c r="K282" s="405">
        <v>0</v>
      </c>
      <c r="L282" s="405">
        <v>0</v>
      </c>
      <c r="M282" s="405">
        <v>100</v>
      </c>
      <c r="N282" s="542">
        <f t="shared" si="16"/>
        <v>2.5</v>
      </c>
      <c r="O282" s="542">
        <f t="shared" si="17"/>
        <v>2.5</v>
      </c>
      <c r="P282" s="542">
        <f t="shared" si="18"/>
        <v>2.5</v>
      </c>
      <c r="Q282" s="552">
        <f t="shared" si="19"/>
        <v>2.5</v>
      </c>
      <c r="YO282" s="29"/>
      <c r="YP282" s="29"/>
    </row>
    <row r="283" spans="1:666" ht="15.75" x14ac:dyDescent="0.25">
      <c r="A283" s="405">
        <v>11</v>
      </c>
      <c r="B283" s="418" t="s">
        <v>1460</v>
      </c>
      <c r="C283" s="405" t="s">
        <v>1461</v>
      </c>
      <c r="D283" s="542">
        <v>500</v>
      </c>
      <c r="E283" s="405" t="s">
        <v>1457</v>
      </c>
      <c r="F283" s="405">
        <v>20</v>
      </c>
      <c r="G283" s="405" t="s">
        <v>2519</v>
      </c>
      <c r="H283" s="405" t="s">
        <v>2519</v>
      </c>
      <c r="I283" s="417" t="s">
        <v>2665</v>
      </c>
      <c r="J283" s="411">
        <v>0</v>
      </c>
      <c r="K283" s="405">
        <v>0</v>
      </c>
      <c r="L283" s="405">
        <v>0</v>
      </c>
      <c r="M283" s="405">
        <v>100</v>
      </c>
      <c r="N283" s="542">
        <f t="shared" si="16"/>
        <v>5</v>
      </c>
      <c r="O283" s="542">
        <f t="shared" si="17"/>
        <v>5</v>
      </c>
      <c r="P283" s="542">
        <f t="shared" si="18"/>
        <v>5</v>
      </c>
      <c r="Q283" s="552">
        <f t="shared" si="19"/>
        <v>5</v>
      </c>
      <c r="YO283" s="29"/>
      <c r="YP283" s="29"/>
    </row>
    <row r="284" spans="1:666" ht="15.75" x14ac:dyDescent="0.25">
      <c r="A284" s="405">
        <v>12</v>
      </c>
      <c r="B284" s="418" t="s">
        <v>1462</v>
      </c>
      <c r="C284" s="405" t="s">
        <v>1463</v>
      </c>
      <c r="D284" s="542">
        <v>50</v>
      </c>
      <c r="E284" s="405" t="s">
        <v>1212</v>
      </c>
      <c r="F284" s="405">
        <v>50</v>
      </c>
      <c r="G284" s="405" t="s">
        <v>2519</v>
      </c>
      <c r="H284" s="405" t="s">
        <v>2519</v>
      </c>
      <c r="I284" s="417" t="s">
        <v>2665</v>
      </c>
      <c r="J284" s="411">
        <v>0</v>
      </c>
      <c r="K284" s="405">
        <v>0</v>
      </c>
      <c r="L284" s="405">
        <v>0</v>
      </c>
      <c r="M284" s="405">
        <v>100</v>
      </c>
      <c r="N284" s="542">
        <f t="shared" si="16"/>
        <v>12.5</v>
      </c>
      <c r="O284" s="542">
        <f t="shared" si="17"/>
        <v>12.5</v>
      </c>
      <c r="P284" s="542">
        <f t="shared" si="18"/>
        <v>12.5</v>
      </c>
      <c r="Q284" s="552">
        <f t="shared" si="19"/>
        <v>12.5</v>
      </c>
      <c r="YO284" s="29"/>
      <c r="YP284" s="29"/>
    </row>
    <row r="285" spans="1:666" ht="15.75" x14ac:dyDescent="0.25">
      <c r="A285" s="405">
        <v>13</v>
      </c>
      <c r="B285" s="418" t="s">
        <v>1464</v>
      </c>
      <c r="C285" s="405" t="s">
        <v>1465</v>
      </c>
      <c r="D285" s="542">
        <v>50</v>
      </c>
      <c r="E285" s="405" t="s">
        <v>1212</v>
      </c>
      <c r="F285" s="405">
        <v>200</v>
      </c>
      <c r="G285" s="405" t="s">
        <v>2519</v>
      </c>
      <c r="H285" s="405" t="s">
        <v>2519</v>
      </c>
      <c r="I285" s="417" t="s">
        <v>2665</v>
      </c>
      <c r="J285" s="411">
        <v>0</v>
      </c>
      <c r="K285" s="405">
        <v>0</v>
      </c>
      <c r="L285" s="405">
        <v>0</v>
      </c>
      <c r="M285" s="405">
        <v>100</v>
      </c>
      <c r="N285" s="542">
        <f t="shared" si="16"/>
        <v>50</v>
      </c>
      <c r="O285" s="542">
        <f t="shared" si="17"/>
        <v>50</v>
      </c>
      <c r="P285" s="542">
        <f t="shared" si="18"/>
        <v>50</v>
      </c>
      <c r="Q285" s="552">
        <f t="shared" si="19"/>
        <v>50</v>
      </c>
      <c r="YO285" s="29"/>
      <c r="YP285" s="29"/>
    </row>
    <row r="286" spans="1:666" ht="15.75" x14ac:dyDescent="0.25">
      <c r="A286" s="405">
        <v>1</v>
      </c>
      <c r="B286" s="418" t="s">
        <v>1262</v>
      </c>
      <c r="C286" s="420" t="s">
        <v>1263</v>
      </c>
      <c r="D286" s="542">
        <v>1500</v>
      </c>
      <c r="E286" s="405" t="s">
        <v>1212</v>
      </c>
      <c r="F286" s="405">
        <v>16</v>
      </c>
      <c r="G286" s="405" t="s">
        <v>2519</v>
      </c>
      <c r="H286" s="405" t="s">
        <v>2519</v>
      </c>
      <c r="I286" s="417" t="s">
        <v>2665</v>
      </c>
      <c r="J286" s="411">
        <v>0</v>
      </c>
      <c r="K286" s="405">
        <v>0</v>
      </c>
      <c r="L286" s="405">
        <v>0</v>
      </c>
      <c r="M286" s="405">
        <v>100</v>
      </c>
      <c r="N286" s="542">
        <f t="shared" ref="N286:N307" si="20">F286/4</f>
        <v>4</v>
      </c>
      <c r="O286" s="542">
        <f t="shared" ref="O286:O307" si="21">F286/4</f>
        <v>4</v>
      </c>
      <c r="P286" s="542">
        <f t="shared" ref="P286:P307" si="22">F286/4</f>
        <v>4</v>
      </c>
      <c r="Q286" s="552">
        <f t="shared" ref="Q286:Q307" si="23">F286/4</f>
        <v>4</v>
      </c>
      <c r="YO286" s="29"/>
      <c r="YP286" s="29"/>
    </row>
    <row r="287" spans="1:666" ht="15.75" x14ac:dyDescent="0.25">
      <c r="A287" s="405">
        <v>2</v>
      </c>
      <c r="B287" s="418" t="s">
        <v>1276</v>
      </c>
      <c r="C287" s="405" t="s">
        <v>1368</v>
      </c>
      <c r="D287" s="542">
        <v>1200</v>
      </c>
      <c r="E287" s="405" t="s">
        <v>1212</v>
      </c>
      <c r="F287" s="405">
        <v>16</v>
      </c>
      <c r="G287" s="405" t="s">
        <v>2519</v>
      </c>
      <c r="H287" s="405" t="s">
        <v>2519</v>
      </c>
      <c r="I287" s="417" t="s">
        <v>2665</v>
      </c>
      <c r="J287" s="411">
        <v>0</v>
      </c>
      <c r="K287" s="405">
        <v>0</v>
      </c>
      <c r="L287" s="405">
        <v>0</v>
      </c>
      <c r="M287" s="405">
        <v>100</v>
      </c>
      <c r="N287" s="542">
        <f t="shared" si="20"/>
        <v>4</v>
      </c>
      <c r="O287" s="542">
        <f t="shared" si="21"/>
        <v>4</v>
      </c>
      <c r="P287" s="542">
        <f t="shared" si="22"/>
        <v>4</v>
      </c>
      <c r="Q287" s="552">
        <f t="shared" si="23"/>
        <v>4</v>
      </c>
      <c r="YO287" s="29"/>
      <c r="YP287" s="29"/>
    </row>
    <row r="288" spans="1:666" ht="15.75" x14ac:dyDescent="0.25">
      <c r="A288" s="405">
        <v>3</v>
      </c>
      <c r="B288" s="418" t="s">
        <v>1276</v>
      </c>
      <c r="C288" s="420" t="s">
        <v>1264</v>
      </c>
      <c r="D288" s="542">
        <v>600</v>
      </c>
      <c r="E288" s="405" t="s">
        <v>1215</v>
      </c>
      <c r="F288" s="405">
        <v>80</v>
      </c>
      <c r="G288" s="405" t="s">
        <v>2519</v>
      </c>
      <c r="H288" s="405" t="s">
        <v>2519</v>
      </c>
      <c r="I288" s="417" t="s">
        <v>2665</v>
      </c>
      <c r="J288" s="411">
        <v>0</v>
      </c>
      <c r="K288" s="405">
        <v>0</v>
      </c>
      <c r="L288" s="405">
        <v>0</v>
      </c>
      <c r="M288" s="405">
        <v>100</v>
      </c>
      <c r="N288" s="542">
        <f t="shared" si="20"/>
        <v>20</v>
      </c>
      <c r="O288" s="542">
        <f t="shared" si="21"/>
        <v>20</v>
      </c>
      <c r="P288" s="542">
        <f t="shared" si="22"/>
        <v>20</v>
      </c>
      <c r="Q288" s="552">
        <f t="shared" si="23"/>
        <v>20</v>
      </c>
      <c r="YO288" s="29"/>
      <c r="YP288" s="29"/>
    </row>
    <row r="289" spans="1:666" ht="15.75" x14ac:dyDescent="0.25">
      <c r="A289" s="405">
        <v>4</v>
      </c>
      <c r="B289" s="418" t="s">
        <v>1260</v>
      </c>
      <c r="C289" s="420" t="s">
        <v>1466</v>
      </c>
      <c r="D289" s="542">
        <v>20000</v>
      </c>
      <c r="E289" s="405" t="s">
        <v>1218</v>
      </c>
      <c r="F289" s="405">
        <v>4</v>
      </c>
      <c r="G289" s="405" t="s">
        <v>2519</v>
      </c>
      <c r="H289" s="405" t="s">
        <v>2519</v>
      </c>
      <c r="I289" s="417" t="s">
        <v>2665</v>
      </c>
      <c r="J289" s="411">
        <v>0</v>
      </c>
      <c r="K289" s="405">
        <v>0</v>
      </c>
      <c r="L289" s="405">
        <v>0</v>
      </c>
      <c r="M289" s="405">
        <v>100</v>
      </c>
      <c r="N289" s="542">
        <f t="shared" si="20"/>
        <v>1</v>
      </c>
      <c r="O289" s="542">
        <f t="shared" si="21"/>
        <v>1</v>
      </c>
      <c r="P289" s="542">
        <f t="shared" si="22"/>
        <v>1</v>
      </c>
      <c r="Q289" s="552">
        <f t="shared" si="23"/>
        <v>1</v>
      </c>
      <c r="YO289" s="29"/>
      <c r="YP289" s="29"/>
    </row>
    <row r="290" spans="1:666" ht="15.75" x14ac:dyDescent="0.25">
      <c r="A290" s="405">
        <v>6</v>
      </c>
      <c r="B290" s="418" t="s">
        <v>1222</v>
      </c>
      <c r="C290" s="420" t="s">
        <v>1467</v>
      </c>
      <c r="D290" s="542">
        <v>450</v>
      </c>
      <c r="E290" s="405" t="s">
        <v>1215</v>
      </c>
      <c r="F290" s="405">
        <v>240</v>
      </c>
      <c r="G290" s="405" t="s">
        <v>2519</v>
      </c>
      <c r="H290" s="405" t="s">
        <v>2519</v>
      </c>
      <c r="I290" s="417" t="s">
        <v>2665</v>
      </c>
      <c r="J290" s="411">
        <v>0</v>
      </c>
      <c r="K290" s="405">
        <v>0</v>
      </c>
      <c r="L290" s="405">
        <v>0</v>
      </c>
      <c r="M290" s="405">
        <v>100</v>
      </c>
      <c r="N290" s="542">
        <f t="shared" si="20"/>
        <v>60</v>
      </c>
      <c r="O290" s="542">
        <f t="shared" si="21"/>
        <v>60</v>
      </c>
      <c r="P290" s="542">
        <f t="shared" si="22"/>
        <v>60</v>
      </c>
      <c r="Q290" s="552">
        <f t="shared" si="23"/>
        <v>60</v>
      </c>
      <c r="YO290" s="29"/>
      <c r="YP290" s="29"/>
    </row>
    <row r="291" spans="1:666" ht="15.75" x14ac:dyDescent="0.25">
      <c r="A291" s="405">
        <v>1</v>
      </c>
      <c r="B291" s="418" t="s">
        <v>1372</v>
      </c>
      <c r="C291" s="420" t="s">
        <v>1373</v>
      </c>
      <c r="D291" s="542">
        <v>200</v>
      </c>
      <c r="E291" s="405" t="s">
        <v>1218</v>
      </c>
      <c r="F291" s="405">
        <v>40</v>
      </c>
      <c r="G291" s="405" t="s">
        <v>2519</v>
      </c>
      <c r="H291" s="405" t="s">
        <v>2519</v>
      </c>
      <c r="I291" s="417" t="s">
        <v>2665</v>
      </c>
      <c r="J291" s="411">
        <v>0</v>
      </c>
      <c r="K291" s="405">
        <v>0</v>
      </c>
      <c r="L291" s="405">
        <v>0</v>
      </c>
      <c r="M291" s="405">
        <v>100</v>
      </c>
      <c r="N291" s="542">
        <v>10</v>
      </c>
      <c r="O291" s="542">
        <f t="shared" si="21"/>
        <v>10</v>
      </c>
      <c r="P291" s="542">
        <f t="shared" si="22"/>
        <v>10</v>
      </c>
      <c r="Q291" s="552">
        <f t="shared" si="23"/>
        <v>10</v>
      </c>
      <c r="YO291" s="29"/>
      <c r="YP291" s="29"/>
    </row>
    <row r="292" spans="1:666" ht="15.75" x14ac:dyDescent="0.25">
      <c r="A292" s="405">
        <v>2</v>
      </c>
      <c r="B292" s="418" t="s">
        <v>1276</v>
      </c>
      <c r="C292" s="420" t="s">
        <v>1468</v>
      </c>
      <c r="D292" s="542">
        <v>600</v>
      </c>
      <c r="E292" s="405" t="s">
        <v>1215</v>
      </c>
      <c r="F292" s="405">
        <v>40</v>
      </c>
      <c r="G292" s="405" t="s">
        <v>2519</v>
      </c>
      <c r="H292" s="405" t="s">
        <v>2519</v>
      </c>
      <c r="I292" s="417" t="s">
        <v>2665</v>
      </c>
      <c r="J292" s="411">
        <v>0</v>
      </c>
      <c r="K292" s="405">
        <v>0</v>
      </c>
      <c r="L292" s="405">
        <v>0</v>
      </c>
      <c r="M292" s="405">
        <v>100</v>
      </c>
      <c r="N292" s="542">
        <f t="shared" si="20"/>
        <v>10</v>
      </c>
      <c r="O292" s="542">
        <f t="shared" si="21"/>
        <v>10</v>
      </c>
      <c r="P292" s="542">
        <f t="shared" si="22"/>
        <v>10</v>
      </c>
      <c r="Q292" s="552">
        <f t="shared" si="23"/>
        <v>10</v>
      </c>
      <c r="YO292" s="29"/>
      <c r="YP292" s="29"/>
    </row>
    <row r="293" spans="1:666" ht="15.75" x14ac:dyDescent="0.25">
      <c r="A293" s="405">
        <v>3</v>
      </c>
      <c r="B293" s="418" t="s">
        <v>1286</v>
      </c>
      <c r="C293" s="420" t="s">
        <v>1221</v>
      </c>
      <c r="D293" s="542">
        <v>1500</v>
      </c>
      <c r="E293" s="405" t="s">
        <v>1218</v>
      </c>
      <c r="F293" s="405">
        <v>40</v>
      </c>
      <c r="G293" s="405" t="s">
        <v>2519</v>
      </c>
      <c r="H293" s="405" t="s">
        <v>2519</v>
      </c>
      <c r="I293" s="417" t="s">
        <v>2665</v>
      </c>
      <c r="J293" s="411">
        <v>0</v>
      </c>
      <c r="K293" s="405">
        <v>0</v>
      </c>
      <c r="L293" s="405">
        <v>0</v>
      </c>
      <c r="M293" s="405">
        <v>100</v>
      </c>
      <c r="N293" s="542">
        <f t="shared" si="20"/>
        <v>10</v>
      </c>
      <c r="O293" s="542">
        <f t="shared" si="21"/>
        <v>10</v>
      </c>
      <c r="P293" s="542">
        <f t="shared" si="22"/>
        <v>10</v>
      </c>
      <c r="Q293" s="552">
        <f t="shared" si="23"/>
        <v>10</v>
      </c>
      <c r="YO293" s="29"/>
      <c r="YP293" s="29"/>
    </row>
    <row r="294" spans="1:666" ht="15.75" x14ac:dyDescent="0.25">
      <c r="A294" s="405">
        <v>4</v>
      </c>
      <c r="B294" s="418" t="s">
        <v>1224</v>
      </c>
      <c r="C294" s="420" t="s">
        <v>1469</v>
      </c>
      <c r="D294" s="542">
        <v>8000</v>
      </c>
      <c r="E294" s="405" t="s">
        <v>1218</v>
      </c>
      <c r="F294" s="405">
        <v>20</v>
      </c>
      <c r="G294" s="405" t="s">
        <v>2519</v>
      </c>
      <c r="H294" s="405" t="s">
        <v>2519</v>
      </c>
      <c r="I294" s="417" t="s">
        <v>2665</v>
      </c>
      <c r="J294" s="411">
        <v>0</v>
      </c>
      <c r="K294" s="405">
        <v>0</v>
      </c>
      <c r="L294" s="405">
        <v>0</v>
      </c>
      <c r="M294" s="405">
        <v>100</v>
      </c>
      <c r="N294" s="542">
        <f t="shared" si="20"/>
        <v>5</v>
      </c>
      <c r="O294" s="542">
        <f t="shared" si="21"/>
        <v>5</v>
      </c>
      <c r="P294" s="542">
        <f t="shared" si="22"/>
        <v>5</v>
      </c>
      <c r="Q294" s="552">
        <f t="shared" si="23"/>
        <v>5</v>
      </c>
      <c r="YO294" s="29"/>
      <c r="YP294" s="29"/>
    </row>
    <row r="295" spans="1:666" ht="15.75" x14ac:dyDescent="0.25">
      <c r="A295" s="405">
        <v>5</v>
      </c>
      <c r="B295" s="418" t="s">
        <v>1224</v>
      </c>
      <c r="C295" s="420" t="s">
        <v>1470</v>
      </c>
      <c r="D295" s="542">
        <v>9000</v>
      </c>
      <c r="E295" s="405" t="s">
        <v>1218</v>
      </c>
      <c r="F295" s="405">
        <v>20</v>
      </c>
      <c r="G295" s="405" t="s">
        <v>2519</v>
      </c>
      <c r="H295" s="405" t="s">
        <v>2519</v>
      </c>
      <c r="I295" s="417" t="s">
        <v>2665</v>
      </c>
      <c r="J295" s="411">
        <v>0</v>
      </c>
      <c r="K295" s="405">
        <v>0</v>
      </c>
      <c r="L295" s="405">
        <v>0</v>
      </c>
      <c r="M295" s="405">
        <v>100</v>
      </c>
      <c r="N295" s="542">
        <f t="shared" si="20"/>
        <v>5</v>
      </c>
      <c r="O295" s="542">
        <f t="shared" si="21"/>
        <v>5</v>
      </c>
      <c r="P295" s="542">
        <f t="shared" si="22"/>
        <v>5</v>
      </c>
      <c r="Q295" s="552">
        <f t="shared" si="23"/>
        <v>5</v>
      </c>
      <c r="YO295" s="29"/>
      <c r="YP295" s="29"/>
    </row>
    <row r="296" spans="1:666" ht="15.75" x14ac:dyDescent="0.25">
      <c r="A296" s="405">
        <v>6</v>
      </c>
      <c r="B296" s="418" t="s">
        <v>1260</v>
      </c>
      <c r="C296" s="420" t="s">
        <v>1471</v>
      </c>
      <c r="D296" s="542">
        <v>8000</v>
      </c>
      <c r="E296" s="405" t="s">
        <v>1218</v>
      </c>
      <c r="F296" s="405">
        <v>40</v>
      </c>
      <c r="G296" s="405" t="s">
        <v>2519</v>
      </c>
      <c r="H296" s="405" t="s">
        <v>2519</v>
      </c>
      <c r="I296" s="417" t="s">
        <v>2665</v>
      </c>
      <c r="J296" s="411">
        <v>0</v>
      </c>
      <c r="K296" s="405">
        <v>0</v>
      </c>
      <c r="L296" s="405">
        <v>0</v>
      </c>
      <c r="M296" s="405">
        <v>100</v>
      </c>
      <c r="N296" s="542">
        <f t="shared" si="20"/>
        <v>10</v>
      </c>
      <c r="O296" s="542">
        <f t="shared" si="21"/>
        <v>10</v>
      </c>
      <c r="P296" s="542">
        <f t="shared" si="22"/>
        <v>10</v>
      </c>
      <c r="Q296" s="552">
        <f t="shared" si="23"/>
        <v>10</v>
      </c>
      <c r="YO296" s="29"/>
      <c r="YP296" s="29"/>
    </row>
    <row r="297" spans="1:666" ht="15.75" x14ac:dyDescent="0.25">
      <c r="A297" s="405">
        <v>7</v>
      </c>
      <c r="B297" s="418" t="s">
        <v>1472</v>
      </c>
      <c r="C297" s="420" t="s">
        <v>1473</v>
      </c>
      <c r="D297" s="542">
        <v>2000</v>
      </c>
      <c r="E297" s="405" t="s">
        <v>1218</v>
      </c>
      <c r="F297" s="405">
        <v>40</v>
      </c>
      <c r="G297" s="405" t="s">
        <v>2519</v>
      </c>
      <c r="H297" s="405" t="s">
        <v>2519</v>
      </c>
      <c r="I297" s="417" t="s">
        <v>2665</v>
      </c>
      <c r="J297" s="411">
        <v>0</v>
      </c>
      <c r="K297" s="405">
        <v>0</v>
      </c>
      <c r="L297" s="405">
        <v>0</v>
      </c>
      <c r="M297" s="405">
        <v>100</v>
      </c>
      <c r="N297" s="542">
        <f t="shared" si="20"/>
        <v>10</v>
      </c>
      <c r="O297" s="542">
        <f t="shared" si="21"/>
        <v>10</v>
      </c>
      <c r="P297" s="542">
        <f t="shared" si="22"/>
        <v>10</v>
      </c>
      <c r="Q297" s="552">
        <f t="shared" si="23"/>
        <v>10</v>
      </c>
      <c r="YO297" s="29"/>
      <c r="YP297" s="29"/>
    </row>
    <row r="298" spans="1:666" ht="15.75" x14ac:dyDescent="0.25">
      <c r="A298" s="405">
        <v>8</v>
      </c>
      <c r="B298" s="25" t="s">
        <v>2744</v>
      </c>
      <c r="C298" s="420" t="s">
        <v>1474</v>
      </c>
      <c r="D298" s="542">
        <v>3000</v>
      </c>
      <c r="E298" s="405" t="s">
        <v>1218</v>
      </c>
      <c r="F298" s="405">
        <v>20</v>
      </c>
      <c r="G298" s="405" t="s">
        <v>2519</v>
      </c>
      <c r="H298" s="405" t="s">
        <v>2519</v>
      </c>
      <c r="I298" s="417" t="s">
        <v>2665</v>
      </c>
      <c r="J298" s="411">
        <v>0</v>
      </c>
      <c r="K298" s="405">
        <v>0</v>
      </c>
      <c r="L298" s="405">
        <v>0</v>
      </c>
      <c r="M298" s="405">
        <v>100</v>
      </c>
      <c r="N298" s="542">
        <f t="shared" si="20"/>
        <v>5</v>
      </c>
      <c r="O298" s="542">
        <f t="shared" si="21"/>
        <v>5</v>
      </c>
      <c r="P298" s="542">
        <f t="shared" si="22"/>
        <v>5</v>
      </c>
      <c r="Q298" s="552">
        <f t="shared" si="23"/>
        <v>5</v>
      </c>
      <c r="YO298" s="29"/>
      <c r="YP298" s="29"/>
    </row>
    <row r="299" spans="1:666" ht="15.75" x14ac:dyDescent="0.25">
      <c r="A299" s="405">
        <v>9</v>
      </c>
      <c r="B299" s="418" t="s">
        <v>1475</v>
      </c>
      <c r="C299" s="420" t="s">
        <v>1476</v>
      </c>
      <c r="D299" s="542">
        <v>3000</v>
      </c>
      <c r="E299" s="405" t="s">
        <v>1218</v>
      </c>
      <c r="F299" s="405">
        <v>20</v>
      </c>
      <c r="G299" s="405" t="s">
        <v>2519</v>
      </c>
      <c r="H299" s="405" t="s">
        <v>2519</v>
      </c>
      <c r="I299" s="417" t="s">
        <v>2665</v>
      </c>
      <c r="J299" s="411">
        <v>0</v>
      </c>
      <c r="K299" s="405">
        <v>0</v>
      </c>
      <c r="L299" s="405">
        <v>0</v>
      </c>
      <c r="M299" s="405">
        <v>100</v>
      </c>
      <c r="N299" s="542">
        <f t="shared" si="20"/>
        <v>5</v>
      </c>
      <c r="O299" s="542">
        <f t="shared" si="21"/>
        <v>5</v>
      </c>
      <c r="P299" s="542">
        <f t="shared" si="22"/>
        <v>5</v>
      </c>
      <c r="Q299" s="552">
        <f t="shared" si="23"/>
        <v>5</v>
      </c>
      <c r="YO299" s="29"/>
      <c r="YP299" s="29"/>
    </row>
    <row r="300" spans="1:666" ht="15.75" x14ac:dyDescent="0.25">
      <c r="A300" s="405">
        <v>10</v>
      </c>
      <c r="B300" s="418" t="s">
        <v>1267</v>
      </c>
      <c r="C300" s="420" t="s">
        <v>1477</v>
      </c>
      <c r="D300" s="542">
        <v>5000</v>
      </c>
      <c r="E300" s="405" t="s">
        <v>362</v>
      </c>
      <c r="F300" s="405">
        <v>20</v>
      </c>
      <c r="G300" s="405" t="s">
        <v>2519</v>
      </c>
      <c r="H300" s="405" t="s">
        <v>2519</v>
      </c>
      <c r="I300" s="417" t="s">
        <v>2665</v>
      </c>
      <c r="J300" s="411">
        <v>0</v>
      </c>
      <c r="K300" s="405">
        <v>0</v>
      </c>
      <c r="L300" s="405">
        <v>0</v>
      </c>
      <c r="M300" s="405">
        <v>100</v>
      </c>
      <c r="N300" s="542">
        <f t="shared" si="20"/>
        <v>5</v>
      </c>
      <c r="O300" s="542">
        <f t="shared" si="21"/>
        <v>5</v>
      </c>
      <c r="P300" s="542">
        <f t="shared" si="22"/>
        <v>5</v>
      </c>
      <c r="Q300" s="552">
        <f t="shared" si="23"/>
        <v>5</v>
      </c>
      <c r="YO300" s="29"/>
      <c r="YP300" s="29"/>
    </row>
    <row r="301" spans="1:666" ht="15.75" x14ac:dyDescent="0.25">
      <c r="A301" s="405">
        <v>11</v>
      </c>
      <c r="B301" s="418" t="s">
        <v>1240</v>
      </c>
      <c r="C301" s="420" t="s">
        <v>1478</v>
      </c>
      <c r="D301" s="542">
        <v>2000</v>
      </c>
      <c r="E301" s="405" t="s">
        <v>1218</v>
      </c>
      <c r="F301" s="405">
        <v>20</v>
      </c>
      <c r="G301" s="405" t="s">
        <v>2519</v>
      </c>
      <c r="H301" s="405" t="s">
        <v>2519</v>
      </c>
      <c r="I301" s="417" t="s">
        <v>2665</v>
      </c>
      <c r="J301" s="411">
        <v>0</v>
      </c>
      <c r="K301" s="405">
        <v>0</v>
      </c>
      <c r="L301" s="405">
        <v>0</v>
      </c>
      <c r="M301" s="405">
        <v>100</v>
      </c>
      <c r="N301" s="542">
        <f t="shared" si="20"/>
        <v>5</v>
      </c>
      <c r="O301" s="542">
        <f t="shared" si="21"/>
        <v>5</v>
      </c>
      <c r="P301" s="542">
        <f t="shared" si="22"/>
        <v>5</v>
      </c>
      <c r="Q301" s="552">
        <f t="shared" si="23"/>
        <v>5</v>
      </c>
      <c r="YO301" s="29"/>
      <c r="YP301" s="29"/>
    </row>
    <row r="302" spans="1:666" ht="15.75" x14ac:dyDescent="0.25">
      <c r="A302" s="405">
        <v>12</v>
      </c>
      <c r="B302" s="418" t="s">
        <v>1479</v>
      </c>
      <c r="C302" s="420" t="s">
        <v>1480</v>
      </c>
      <c r="D302" s="542">
        <v>2000</v>
      </c>
      <c r="E302" s="405" t="s">
        <v>1218</v>
      </c>
      <c r="F302" s="405">
        <v>20</v>
      </c>
      <c r="G302" s="405" t="s">
        <v>2519</v>
      </c>
      <c r="H302" s="405" t="s">
        <v>2519</v>
      </c>
      <c r="I302" s="417" t="s">
        <v>2665</v>
      </c>
      <c r="J302" s="411">
        <v>0</v>
      </c>
      <c r="K302" s="405">
        <v>0</v>
      </c>
      <c r="L302" s="405">
        <v>0</v>
      </c>
      <c r="M302" s="405">
        <v>100</v>
      </c>
      <c r="N302" s="542">
        <f t="shared" si="20"/>
        <v>5</v>
      </c>
      <c r="O302" s="542">
        <f t="shared" si="21"/>
        <v>5</v>
      </c>
      <c r="P302" s="542">
        <f t="shared" si="22"/>
        <v>5</v>
      </c>
      <c r="Q302" s="552">
        <f t="shared" si="23"/>
        <v>5</v>
      </c>
      <c r="YO302" s="29"/>
      <c r="YP302" s="29"/>
    </row>
    <row r="303" spans="1:666" ht="15.75" x14ac:dyDescent="0.25">
      <c r="A303" s="405">
        <v>13</v>
      </c>
      <c r="B303" s="418" t="s">
        <v>1481</v>
      </c>
      <c r="C303" s="420" t="s">
        <v>1482</v>
      </c>
      <c r="D303" s="542">
        <v>3000</v>
      </c>
      <c r="E303" s="405" t="s">
        <v>1218</v>
      </c>
      <c r="F303" s="405">
        <v>20</v>
      </c>
      <c r="G303" s="405" t="s">
        <v>2519</v>
      </c>
      <c r="H303" s="405" t="s">
        <v>2519</v>
      </c>
      <c r="I303" s="417" t="s">
        <v>2665</v>
      </c>
      <c r="J303" s="411">
        <v>0</v>
      </c>
      <c r="K303" s="405">
        <v>0</v>
      </c>
      <c r="L303" s="405">
        <v>0</v>
      </c>
      <c r="M303" s="405">
        <v>100</v>
      </c>
      <c r="N303" s="542">
        <f t="shared" si="20"/>
        <v>5</v>
      </c>
      <c r="O303" s="542">
        <f t="shared" si="21"/>
        <v>5</v>
      </c>
      <c r="P303" s="542">
        <f t="shared" si="22"/>
        <v>5</v>
      </c>
      <c r="Q303" s="552">
        <f t="shared" si="23"/>
        <v>5</v>
      </c>
      <c r="YO303" s="29"/>
      <c r="YP303" s="29"/>
    </row>
    <row r="304" spans="1:666" ht="15.75" x14ac:dyDescent="0.25">
      <c r="A304" s="405">
        <v>14</v>
      </c>
      <c r="B304" s="418" t="s">
        <v>1483</v>
      </c>
      <c r="C304" s="420" t="s">
        <v>1484</v>
      </c>
      <c r="D304" s="542">
        <v>4500</v>
      </c>
      <c r="E304" s="405" t="s">
        <v>1218</v>
      </c>
      <c r="F304" s="405">
        <v>20</v>
      </c>
      <c r="G304" s="405" t="s">
        <v>2519</v>
      </c>
      <c r="H304" s="405" t="s">
        <v>2519</v>
      </c>
      <c r="I304" s="417" t="s">
        <v>2665</v>
      </c>
      <c r="J304" s="411">
        <v>0</v>
      </c>
      <c r="K304" s="405">
        <v>0</v>
      </c>
      <c r="L304" s="405">
        <v>0</v>
      </c>
      <c r="M304" s="405">
        <v>100</v>
      </c>
      <c r="N304" s="542">
        <f t="shared" si="20"/>
        <v>5</v>
      </c>
      <c r="O304" s="542">
        <f t="shared" si="21"/>
        <v>5</v>
      </c>
      <c r="P304" s="542">
        <f t="shared" si="22"/>
        <v>5</v>
      </c>
      <c r="Q304" s="552">
        <f t="shared" si="23"/>
        <v>5</v>
      </c>
      <c r="YO304" s="29"/>
      <c r="YP304" s="29"/>
    </row>
    <row r="305" spans="1:667" ht="15.75" x14ac:dyDescent="0.25">
      <c r="A305" s="405">
        <v>15</v>
      </c>
      <c r="B305" s="418" t="s">
        <v>1485</v>
      </c>
      <c r="C305" s="420" t="s">
        <v>1486</v>
      </c>
      <c r="D305" s="542">
        <v>3000</v>
      </c>
      <c r="E305" s="405" t="s">
        <v>362</v>
      </c>
      <c r="F305" s="405">
        <v>20</v>
      </c>
      <c r="G305" s="405" t="s">
        <v>2519</v>
      </c>
      <c r="H305" s="405" t="s">
        <v>2519</v>
      </c>
      <c r="I305" s="417" t="s">
        <v>2665</v>
      </c>
      <c r="J305" s="411">
        <v>0</v>
      </c>
      <c r="K305" s="405">
        <v>0</v>
      </c>
      <c r="L305" s="405">
        <v>0</v>
      </c>
      <c r="M305" s="405">
        <v>100</v>
      </c>
      <c r="N305" s="542">
        <f t="shared" si="20"/>
        <v>5</v>
      </c>
      <c r="O305" s="542">
        <f t="shared" si="21"/>
        <v>5</v>
      </c>
      <c r="P305" s="542">
        <f t="shared" si="22"/>
        <v>5</v>
      </c>
      <c r="Q305" s="552">
        <f t="shared" si="23"/>
        <v>5</v>
      </c>
      <c r="YO305" s="29"/>
      <c r="YP305" s="29"/>
    </row>
    <row r="306" spans="1:667" ht="15.75" x14ac:dyDescent="0.25">
      <c r="A306" s="405">
        <v>16</v>
      </c>
      <c r="B306" s="418" t="s">
        <v>1487</v>
      </c>
      <c r="C306" s="420" t="s">
        <v>1488</v>
      </c>
      <c r="D306" s="542">
        <v>5000</v>
      </c>
      <c r="E306" s="405" t="s">
        <v>1344</v>
      </c>
      <c r="F306" s="405">
        <v>20</v>
      </c>
      <c r="G306" s="405" t="s">
        <v>2519</v>
      </c>
      <c r="H306" s="405" t="s">
        <v>2519</v>
      </c>
      <c r="I306" s="417" t="s">
        <v>2665</v>
      </c>
      <c r="J306" s="411">
        <v>0</v>
      </c>
      <c r="K306" s="405">
        <v>0</v>
      </c>
      <c r="L306" s="405">
        <v>0</v>
      </c>
      <c r="M306" s="405">
        <v>100</v>
      </c>
      <c r="N306" s="542">
        <f t="shared" si="20"/>
        <v>5</v>
      </c>
      <c r="O306" s="542">
        <f t="shared" si="21"/>
        <v>5</v>
      </c>
      <c r="P306" s="542">
        <f t="shared" si="22"/>
        <v>5</v>
      </c>
      <c r="Q306" s="552">
        <f t="shared" si="23"/>
        <v>5</v>
      </c>
      <c r="YO306" s="29"/>
      <c r="YP306" s="29"/>
    </row>
    <row r="307" spans="1:667" ht="15.75" x14ac:dyDescent="0.25">
      <c r="A307" s="405">
        <v>17</v>
      </c>
      <c r="B307" s="418" t="s">
        <v>1260</v>
      </c>
      <c r="C307" s="420" t="s">
        <v>1489</v>
      </c>
      <c r="D307" s="542">
        <v>4000</v>
      </c>
      <c r="E307" s="405" t="s">
        <v>1218</v>
      </c>
      <c r="F307" s="405">
        <v>20</v>
      </c>
      <c r="G307" s="405" t="s">
        <v>2519</v>
      </c>
      <c r="H307" s="405" t="s">
        <v>2519</v>
      </c>
      <c r="I307" s="417" t="s">
        <v>2665</v>
      </c>
      <c r="J307" s="411">
        <v>0</v>
      </c>
      <c r="K307" s="405">
        <v>0</v>
      </c>
      <c r="L307" s="405">
        <v>0</v>
      </c>
      <c r="M307" s="405">
        <v>100</v>
      </c>
      <c r="N307" s="542">
        <f t="shared" si="20"/>
        <v>5</v>
      </c>
      <c r="O307" s="542">
        <f t="shared" si="21"/>
        <v>5</v>
      </c>
      <c r="P307" s="542">
        <f t="shared" si="22"/>
        <v>5</v>
      </c>
      <c r="Q307" s="552">
        <f t="shared" si="23"/>
        <v>5</v>
      </c>
      <c r="YO307" s="29"/>
      <c r="YP307" s="29"/>
    </row>
    <row r="308" spans="1:667" ht="31.5" x14ac:dyDescent="0.25">
      <c r="A308" s="405">
        <v>1</v>
      </c>
      <c r="B308" s="25" t="s">
        <v>2738</v>
      </c>
      <c r="C308" s="425" t="s">
        <v>1492</v>
      </c>
      <c r="D308" s="543">
        <v>846233</v>
      </c>
      <c r="E308" s="423" t="s">
        <v>1493</v>
      </c>
      <c r="F308" s="423">
        <v>225</v>
      </c>
      <c r="G308" s="424" t="s">
        <v>2670</v>
      </c>
      <c r="H308" s="423" t="s">
        <v>1494</v>
      </c>
      <c r="I308" s="417" t="s">
        <v>2667</v>
      </c>
      <c r="J308" s="423">
        <v>0</v>
      </c>
      <c r="K308" s="423">
        <v>0</v>
      </c>
      <c r="L308" s="423">
        <v>0</v>
      </c>
      <c r="M308" s="423">
        <v>100</v>
      </c>
      <c r="N308" s="541">
        <v>47600615.75</v>
      </c>
      <c r="O308" s="541">
        <v>47600615.75</v>
      </c>
      <c r="P308" s="541">
        <v>47600615.75</v>
      </c>
      <c r="Q308" s="541">
        <v>47600615.75</v>
      </c>
      <c r="S308" s="29"/>
      <c r="T308" s="422"/>
      <c r="YQ308" s="408"/>
    </row>
    <row r="309" spans="1:667" ht="14.25" customHeight="1" x14ac:dyDescent="0.25">
      <c r="A309" s="405"/>
      <c r="B309" s="25" t="s">
        <v>2739</v>
      </c>
      <c r="C309" s="425" t="s">
        <v>1495</v>
      </c>
      <c r="D309" s="544"/>
      <c r="E309" s="423" t="s">
        <v>212</v>
      </c>
      <c r="F309" s="423"/>
      <c r="G309" s="424" t="s">
        <v>2670</v>
      </c>
      <c r="H309" s="423" t="s">
        <v>2519</v>
      </c>
      <c r="I309" s="417" t="s">
        <v>2668</v>
      </c>
      <c r="J309" s="423">
        <v>0</v>
      </c>
      <c r="K309" s="423">
        <v>0</v>
      </c>
      <c r="L309" s="423">
        <v>0</v>
      </c>
      <c r="M309" s="423">
        <v>100</v>
      </c>
      <c r="N309" s="541">
        <v>1375000</v>
      </c>
      <c r="O309" s="541">
        <v>1375000</v>
      </c>
      <c r="P309" s="541">
        <v>1375000</v>
      </c>
      <c r="Q309" s="541">
        <v>1375000</v>
      </c>
      <c r="S309" s="29"/>
      <c r="T309" s="422"/>
      <c r="YQ309" s="408"/>
    </row>
    <row r="310" spans="1:667" ht="15.75" x14ac:dyDescent="0.25">
      <c r="A310" s="405"/>
      <c r="B310" s="423"/>
      <c r="C310" s="426" t="s">
        <v>1496</v>
      </c>
      <c r="D310" s="545">
        <v>12005663.699999999</v>
      </c>
      <c r="E310" s="423" t="s">
        <v>212</v>
      </c>
      <c r="F310" s="423">
        <v>10</v>
      </c>
      <c r="G310" s="424" t="s">
        <v>2670</v>
      </c>
      <c r="H310" s="423" t="s">
        <v>224</v>
      </c>
      <c r="I310" s="417" t="s">
        <v>2668</v>
      </c>
      <c r="J310" s="423">
        <v>0</v>
      </c>
      <c r="K310" s="423">
        <v>0</v>
      </c>
      <c r="L310" s="423">
        <v>0</v>
      </c>
      <c r="M310" s="423">
        <v>100</v>
      </c>
      <c r="N310" s="541">
        <v>30014159</v>
      </c>
      <c r="O310" s="541">
        <v>30014159</v>
      </c>
      <c r="P310" s="541">
        <f>O310</f>
        <v>30014159</v>
      </c>
      <c r="Q310" s="541">
        <f>P310</f>
        <v>30014159</v>
      </c>
      <c r="S310" s="29"/>
      <c r="T310" s="422"/>
      <c r="YQ310" s="408"/>
    </row>
    <row r="311" spans="1:667" ht="15.75" x14ac:dyDescent="0.25">
      <c r="A311" s="405"/>
      <c r="B311" s="25" t="s">
        <v>2740</v>
      </c>
      <c r="C311" s="426" t="s">
        <v>1497</v>
      </c>
      <c r="D311" s="546"/>
      <c r="E311" s="423"/>
      <c r="F311" s="423"/>
      <c r="G311" s="424" t="s">
        <v>2670</v>
      </c>
      <c r="H311" s="423"/>
      <c r="I311" s="417" t="s">
        <v>2668</v>
      </c>
      <c r="J311" s="423">
        <v>0</v>
      </c>
      <c r="K311" s="423">
        <v>0</v>
      </c>
      <c r="L311" s="423">
        <v>0</v>
      </c>
      <c r="M311" s="423">
        <v>100</v>
      </c>
      <c r="N311" s="541">
        <v>1596903</v>
      </c>
      <c r="O311" s="541">
        <v>1596903</v>
      </c>
      <c r="P311" s="541">
        <v>1596903</v>
      </c>
      <c r="Q311" s="541">
        <v>1596903</v>
      </c>
      <c r="S311" s="29"/>
      <c r="T311" s="422"/>
      <c r="YQ311" s="408"/>
    </row>
    <row r="312" spans="1:667" ht="15.75" x14ac:dyDescent="0.25">
      <c r="A312" s="405"/>
      <c r="B312" s="25" t="s">
        <v>2741</v>
      </c>
      <c r="C312" s="426" t="s">
        <v>1498</v>
      </c>
      <c r="D312" s="545">
        <v>5723750</v>
      </c>
      <c r="E312" s="423" t="s">
        <v>212</v>
      </c>
      <c r="F312" s="423">
        <v>4</v>
      </c>
      <c r="G312" s="424" t="s">
        <v>2670</v>
      </c>
      <c r="H312" s="423" t="s">
        <v>224</v>
      </c>
      <c r="I312" s="417" t="s">
        <v>2668</v>
      </c>
      <c r="J312" s="423">
        <v>0</v>
      </c>
      <c r="K312" s="423">
        <v>0</v>
      </c>
      <c r="L312" s="423">
        <v>0</v>
      </c>
      <c r="M312" s="423">
        <v>100</v>
      </c>
      <c r="N312" s="541">
        <v>5723750</v>
      </c>
      <c r="O312" s="541">
        <f>N312</f>
        <v>5723750</v>
      </c>
      <c r="P312" s="541">
        <f>O312</f>
        <v>5723750</v>
      </c>
      <c r="Q312" s="541">
        <f>P312</f>
        <v>5723750</v>
      </c>
      <c r="S312" s="29"/>
      <c r="T312" s="422"/>
      <c r="YQ312" s="408"/>
    </row>
    <row r="313" spans="1:667" ht="15.75" x14ac:dyDescent="0.25">
      <c r="A313" s="405"/>
      <c r="B313" s="25" t="s">
        <v>2742</v>
      </c>
      <c r="C313" s="426" t="s">
        <v>1499</v>
      </c>
      <c r="D313" s="546"/>
      <c r="E313" s="423"/>
      <c r="F313" s="423"/>
      <c r="G313" s="424" t="s">
        <v>2670</v>
      </c>
      <c r="H313" s="423"/>
      <c r="I313" s="417" t="s">
        <v>2669</v>
      </c>
      <c r="J313" s="423">
        <v>0</v>
      </c>
      <c r="K313" s="423">
        <v>0</v>
      </c>
      <c r="L313" s="423">
        <v>0</v>
      </c>
      <c r="M313" s="423">
        <v>100</v>
      </c>
      <c r="N313" s="541">
        <v>375000</v>
      </c>
      <c r="O313" s="541">
        <v>375000</v>
      </c>
      <c r="P313" s="541">
        <v>375000</v>
      </c>
      <c r="Q313" s="541">
        <v>375000</v>
      </c>
      <c r="S313" s="29"/>
      <c r="T313" s="422"/>
      <c r="YQ313" s="408"/>
    </row>
    <row r="314" spans="1:667" ht="31.5" x14ac:dyDescent="0.25">
      <c r="A314" s="405"/>
      <c r="B314" s="25" t="s">
        <v>2743</v>
      </c>
      <c r="C314" s="539" t="s">
        <v>1500</v>
      </c>
      <c r="D314" s="546"/>
      <c r="E314" s="423"/>
      <c r="F314" s="423"/>
      <c r="G314" s="424" t="s">
        <v>2670</v>
      </c>
      <c r="H314" s="423" t="s">
        <v>224</v>
      </c>
      <c r="I314" s="417" t="s">
        <v>2669</v>
      </c>
      <c r="J314" s="423">
        <v>0</v>
      </c>
      <c r="K314" s="423">
        <v>0</v>
      </c>
      <c r="L314" s="423">
        <v>0</v>
      </c>
      <c r="M314" s="423">
        <v>100</v>
      </c>
      <c r="N314" s="541">
        <v>1250000</v>
      </c>
      <c r="O314" s="541">
        <v>1250000</v>
      </c>
      <c r="P314" s="541">
        <v>1250000</v>
      </c>
      <c r="Q314" s="541">
        <v>1250000</v>
      </c>
      <c r="S314" s="29"/>
      <c r="T314" s="422"/>
      <c r="YQ314" s="408"/>
    </row>
    <row r="315" spans="1:667" ht="15.75" customHeight="1" x14ac:dyDescent="0.25">
      <c r="A315" s="405"/>
      <c r="B315" s="423"/>
      <c r="C315" s="597" t="s">
        <v>1501</v>
      </c>
      <c r="D315" s="598"/>
      <c r="E315" s="598"/>
      <c r="F315" s="598"/>
      <c r="G315" s="427">
        <v>429777408</v>
      </c>
      <c r="H315" s="416"/>
      <c r="I315" s="405"/>
      <c r="J315" s="405"/>
      <c r="K315" s="423"/>
      <c r="L315" s="423"/>
      <c r="M315" s="428" t="s">
        <v>1490</v>
      </c>
      <c r="N315" s="551">
        <v>107444352</v>
      </c>
      <c r="O315" s="551">
        <v>107444352</v>
      </c>
      <c r="P315" s="551">
        <v>107444352</v>
      </c>
      <c r="Q315" s="551">
        <v>107444352.75</v>
      </c>
    </row>
    <row r="316" spans="1:667" s="419" customFormat="1" x14ac:dyDescent="0.25">
      <c r="A316" s="405"/>
      <c r="B316" s="405"/>
      <c r="C316" s="599" t="s">
        <v>1502</v>
      </c>
      <c r="D316" s="598"/>
      <c r="E316" s="598"/>
      <c r="F316" s="598"/>
      <c r="G316" s="427">
        <v>565644828</v>
      </c>
      <c r="H316" s="405"/>
      <c r="I316" s="405"/>
      <c r="J316" s="405"/>
      <c r="K316" s="405"/>
      <c r="L316" s="405"/>
      <c r="M316" s="405"/>
      <c r="N316" s="542"/>
      <c r="O316" s="542"/>
      <c r="P316" s="542"/>
      <c r="Q316" s="542"/>
      <c r="R316" s="408"/>
      <c r="S316" s="421"/>
    </row>
    <row r="317" spans="1:667" x14ac:dyDescent="0.25">
      <c r="A317" s="419"/>
      <c r="B317" s="419"/>
      <c r="C317" s="419"/>
      <c r="D317" s="547"/>
      <c r="E317" s="419"/>
      <c r="F317" s="419"/>
      <c r="G317" s="429"/>
      <c r="H317" s="429"/>
      <c r="I317" s="405"/>
      <c r="J317" s="419"/>
      <c r="K317" s="548"/>
      <c r="L317" s="548"/>
      <c r="M317" s="548"/>
      <c r="N317" s="547"/>
      <c r="O317" s="547"/>
      <c r="P317" s="547"/>
      <c r="Q317" s="547"/>
    </row>
    <row r="318" spans="1:667" x14ac:dyDescent="0.25">
      <c r="A318" s="419"/>
      <c r="B318" s="419"/>
      <c r="C318" s="419"/>
      <c r="D318" s="547"/>
      <c r="E318" s="419"/>
      <c r="F318" s="419"/>
      <c r="G318" s="429"/>
      <c r="H318" s="429"/>
      <c r="I318" s="405"/>
      <c r="J318" s="419"/>
      <c r="K318" s="548"/>
      <c r="L318" s="548"/>
      <c r="M318" s="548"/>
      <c r="N318" s="547"/>
      <c r="O318" s="547"/>
      <c r="P318" s="547"/>
      <c r="Q318" s="547"/>
    </row>
    <row r="319" spans="1:667" x14ac:dyDescent="0.25">
      <c r="K319" s="549"/>
      <c r="L319" s="549"/>
      <c r="M319" s="549"/>
    </row>
    <row r="320" spans="1:667" x14ac:dyDescent="0.25">
      <c r="K320" s="549"/>
      <c r="L320" s="549"/>
      <c r="M320" s="549"/>
    </row>
    <row r="321" spans="11:13" x14ac:dyDescent="0.25">
      <c r="K321" s="549"/>
      <c r="L321" s="549"/>
      <c r="M321" s="549"/>
    </row>
    <row r="322" spans="11:13" x14ac:dyDescent="0.25">
      <c r="K322" s="549"/>
      <c r="L322" s="549"/>
      <c r="M322" s="549"/>
    </row>
    <row r="323" spans="11:13" x14ac:dyDescent="0.25">
      <c r="K323" s="549"/>
      <c r="L323" s="549"/>
      <c r="M323" s="549"/>
    </row>
    <row r="324" spans="11:13" x14ac:dyDescent="0.25">
      <c r="K324" s="549"/>
      <c r="L324" s="549"/>
      <c r="M324" s="549"/>
    </row>
    <row r="325" spans="11:13" x14ac:dyDescent="0.25">
      <c r="K325" s="549"/>
      <c r="L325" s="549"/>
      <c r="M325" s="549"/>
    </row>
    <row r="326" spans="11:13" x14ac:dyDescent="0.25">
      <c r="K326" s="549"/>
      <c r="L326" s="549"/>
      <c r="M326" s="549"/>
    </row>
    <row r="327" spans="11:13" x14ac:dyDescent="0.25">
      <c r="K327" s="549"/>
      <c r="L327" s="549"/>
      <c r="M327" s="549"/>
    </row>
    <row r="328" spans="11:13" x14ac:dyDescent="0.25">
      <c r="K328" s="549"/>
      <c r="L328" s="549"/>
      <c r="M328" s="549"/>
    </row>
    <row r="329" spans="11:13" x14ac:dyDescent="0.25">
      <c r="K329" s="549"/>
      <c r="L329" s="549"/>
      <c r="M329" s="549"/>
    </row>
    <row r="330" spans="11:13" x14ac:dyDescent="0.25">
      <c r="K330" s="549"/>
      <c r="L330" s="549"/>
      <c r="M330" s="549"/>
    </row>
    <row r="331" spans="11:13" x14ac:dyDescent="0.25">
      <c r="K331" s="549"/>
      <c r="L331" s="549"/>
      <c r="M331" s="549"/>
    </row>
    <row r="332" spans="11:13" x14ac:dyDescent="0.25">
      <c r="K332" s="549"/>
      <c r="L332" s="549"/>
      <c r="M332" s="549"/>
    </row>
    <row r="333" spans="11:13" x14ac:dyDescent="0.25">
      <c r="K333" s="549"/>
      <c r="L333" s="549"/>
      <c r="M333" s="549"/>
    </row>
    <row r="334" spans="11:13" x14ac:dyDescent="0.25">
      <c r="K334" s="549"/>
      <c r="L334" s="549"/>
      <c r="M334" s="549"/>
    </row>
    <row r="335" spans="11:13" x14ac:dyDescent="0.25">
      <c r="K335" s="549"/>
      <c r="L335" s="549"/>
      <c r="M335" s="549"/>
    </row>
    <row r="336" spans="11:13" x14ac:dyDescent="0.25">
      <c r="K336" s="549"/>
      <c r="L336" s="549"/>
      <c r="M336" s="549"/>
    </row>
    <row r="337" spans="11:13" x14ac:dyDescent="0.25">
      <c r="K337" s="549"/>
      <c r="L337" s="549"/>
      <c r="M337" s="549"/>
    </row>
    <row r="338" spans="11:13" x14ac:dyDescent="0.25">
      <c r="K338" s="549"/>
      <c r="L338" s="549"/>
      <c r="M338" s="549"/>
    </row>
    <row r="339" spans="11:13" x14ac:dyDescent="0.25">
      <c r="K339" s="549"/>
      <c r="L339" s="549"/>
      <c r="M339" s="549"/>
    </row>
    <row r="340" spans="11:13" x14ac:dyDescent="0.25">
      <c r="K340" s="549"/>
      <c r="L340" s="549"/>
      <c r="M340" s="549"/>
    </row>
    <row r="341" spans="11:13" x14ac:dyDescent="0.25">
      <c r="K341" s="549"/>
      <c r="L341" s="549"/>
      <c r="M341" s="549"/>
    </row>
    <row r="342" spans="11:13" x14ac:dyDescent="0.25">
      <c r="K342" s="549"/>
      <c r="L342" s="549"/>
      <c r="M342" s="549"/>
    </row>
    <row r="343" spans="11:13" x14ac:dyDescent="0.25">
      <c r="K343" s="549"/>
      <c r="L343" s="549"/>
      <c r="M343" s="549"/>
    </row>
    <row r="344" spans="11:13" x14ac:dyDescent="0.25">
      <c r="K344" s="549"/>
      <c r="L344" s="549"/>
      <c r="M344" s="549"/>
    </row>
    <row r="345" spans="11:13" x14ac:dyDescent="0.25">
      <c r="K345" s="549"/>
      <c r="L345" s="549"/>
      <c r="M345" s="549"/>
    </row>
    <row r="346" spans="11:13" x14ac:dyDescent="0.25">
      <c r="K346" s="549"/>
      <c r="L346" s="549"/>
      <c r="M346" s="549"/>
    </row>
    <row r="347" spans="11:13" x14ac:dyDescent="0.25">
      <c r="K347" s="549"/>
      <c r="L347" s="549"/>
      <c r="M347" s="549"/>
    </row>
    <row r="348" spans="11:13" x14ac:dyDescent="0.25">
      <c r="K348" s="549"/>
      <c r="L348" s="549"/>
      <c r="M348" s="549"/>
    </row>
    <row r="349" spans="11:13" x14ac:dyDescent="0.25">
      <c r="K349" s="549"/>
      <c r="L349" s="549"/>
      <c r="M349" s="549"/>
    </row>
  </sheetData>
  <mergeCells count="9">
    <mergeCell ref="C315:F315"/>
    <mergeCell ref="C316:F316"/>
    <mergeCell ref="J1:M1"/>
    <mergeCell ref="N1:Q1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69"/>
  <sheetViews>
    <sheetView topLeftCell="L40" workbookViewId="0">
      <selection activeCell="R6" sqref="R6:R68"/>
    </sheetView>
  </sheetViews>
  <sheetFormatPr defaultRowHeight="15" x14ac:dyDescent="0.25"/>
  <cols>
    <col min="1" max="1" width="9.140625" style="29"/>
    <col min="2" max="2" width="9.140625" style="327"/>
    <col min="3" max="3" width="14.140625" style="29" customWidth="1"/>
    <col min="4" max="4" width="49.85546875" style="29" customWidth="1"/>
    <col min="5" max="5" width="19.85546875" style="29" customWidth="1"/>
    <col min="6" max="6" width="7.85546875" style="29" customWidth="1"/>
    <col min="7" max="7" width="14.28515625" style="328" customWidth="1"/>
    <col min="8" max="8" width="10.28515625" style="29" customWidth="1"/>
    <col min="9" max="9" width="38.28515625" style="29" bestFit="1" customWidth="1"/>
    <col min="10" max="10" width="58.7109375" style="328" customWidth="1"/>
    <col min="11" max="14" width="9.140625" style="29" customWidth="1"/>
    <col min="15" max="15" width="14.140625" style="29" customWidth="1"/>
    <col min="16" max="16" width="14.28515625" style="29" bestFit="1" customWidth="1"/>
    <col min="17" max="17" width="14.85546875" style="29" customWidth="1"/>
    <col min="18" max="18" width="15.42578125" style="29" customWidth="1"/>
    <col min="19" max="19" width="9.140625" style="29"/>
    <col min="20" max="21" width="15.28515625" style="29" bestFit="1" customWidth="1"/>
    <col min="22" max="16384" width="9.140625" style="29"/>
  </cols>
  <sheetData>
    <row r="4" spans="2:21" ht="15.75" customHeight="1" x14ac:dyDescent="0.25">
      <c r="B4" s="329" t="s">
        <v>212</v>
      </c>
      <c r="C4" s="329" t="s">
        <v>213</v>
      </c>
      <c r="D4" s="329" t="s">
        <v>214</v>
      </c>
      <c r="E4" s="329" t="s">
        <v>215</v>
      </c>
      <c r="F4" s="329" t="s">
        <v>216</v>
      </c>
      <c r="G4" s="330"/>
      <c r="H4" s="329" t="s">
        <v>217</v>
      </c>
      <c r="I4" s="329" t="s">
        <v>219</v>
      </c>
      <c r="J4" s="329"/>
      <c r="K4" s="331" t="s">
        <v>1</v>
      </c>
      <c r="L4" s="331"/>
      <c r="M4" s="331"/>
      <c r="N4" s="331"/>
      <c r="O4" s="329" t="s">
        <v>3</v>
      </c>
      <c r="P4" s="329"/>
      <c r="Q4" s="329"/>
      <c r="R4" s="329"/>
      <c r="S4" s="26"/>
    </row>
    <row r="5" spans="2:21" ht="47.25" x14ac:dyDescent="0.25">
      <c r="B5" s="329"/>
      <c r="C5" s="329"/>
      <c r="D5" s="329"/>
      <c r="E5" s="329"/>
      <c r="F5" s="329"/>
      <c r="G5" s="329" t="s">
        <v>218</v>
      </c>
      <c r="H5" s="329"/>
      <c r="I5" s="329"/>
      <c r="J5" s="329" t="s">
        <v>1758</v>
      </c>
      <c r="K5" s="331" t="s">
        <v>4</v>
      </c>
      <c r="L5" s="331" t="s">
        <v>5</v>
      </c>
      <c r="M5" s="331" t="s">
        <v>6</v>
      </c>
      <c r="N5" s="329" t="s">
        <v>7</v>
      </c>
      <c r="O5" s="332" t="s">
        <v>8</v>
      </c>
      <c r="P5" s="332" t="s">
        <v>9</v>
      </c>
      <c r="Q5" s="332" t="s">
        <v>10</v>
      </c>
      <c r="R5" s="332" t="s">
        <v>11</v>
      </c>
      <c r="S5" s="26"/>
      <c r="T5" s="319"/>
      <c r="U5" s="319"/>
    </row>
    <row r="6" spans="2:21" s="320" customFormat="1" x14ac:dyDescent="0.25">
      <c r="B6" s="333">
        <v>1</v>
      </c>
      <c r="C6" s="334" t="s">
        <v>1874</v>
      </c>
      <c r="D6" s="335" t="s">
        <v>2560</v>
      </c>
      <c r="E6" s="336">
        <v>540713.30000000005</v>
      </c>
      <c r="F6" s="336" t="s">
        <v>1875</v>
      </c>
      <c r="G6" s="337">
        <v>16221399</v>
      </c>
      <c r="H6" s="336">
        <v>30</v>
      </c>
      <c r="I6" s="336" t="s">
        <v>1578</v>
      </c>
      <c r="J6" s="433" t="s">
        <v>2699</v>
      </c>
      <c r="K6" s="336">
        <v>0</v>
      </c>
      <c r="L6" s="336">
        <v>0</v>
      </c>
      <c r="M6" s="336">
        <v>0</v>
      </c>
      <c r="N6" s="336">
        <v>100</v>
      </c>
      <c r="O6" s="336">
        <v>7.5</v>
      </c>
      <c r="P6" s="336">
        <v>7.5</v>
      </c>
      <c r="Q6" s="336">
        <v>7.5</v>
      </c>
      <c r="R6" s="336">
        <v>7.5</v>
      </c>
      <c r="S6" s="338"/>
      <c r="T6" s="321"/>
      <c r="U6" s="321"/>
    </row>
    <row r="7" spans="2:21" s="322" customFormat="1" x14ac:dyDescent="0.25">
      <c r="B7" s="339">
        <v>2</v>
      </c>
      <c r="C7" s="340" t="s">
        <v>1876</v>
      </c>
      <c r="D7" s="341" t="s">
        <v>2561</v>
      </c>
      <c r="E7" s="27">
        <v>35714.285714285717</v>
      </c>
      <c r="F7" s="27" t="s">
        <v>1875</v>
      </c>
      <c r="G7" s="342">
        <v>2500000</v>
      </c>
      <c r="H7" s="27">
        <v>70</v>
      </c>
      <c r="I7" s="27" t="s">
        <v>27</v>
      </c>
      <c r="J7" s="434" t="s">
        <v>2699</v>
      </c>
      <c r="K7" s="27">
        <v>0</v>
      </c>
      <c r="L7" s="27">
        <v>0</v>
      </c>
      <c r="M7" s="27">
        <v>0</v>
      </c>
      <c r="N7" s="27">
        <v>100</v>
      </c>
      <c r="O7" s="27">
        <v>8928.5714285714294</v>
      </c>
      <c r="P7" s="27">
        <v>8928.5714289999996</v>
      </c>
      <c r="Q7" s="27">
        <v>8628.5714289999996</v>
      </c>
      <c r="R7" s="27">
        <v>8628.5714289999996</v>
      </c>
      <c r="S7" s="344"/>
      <c r="T7" s="28"/>
      <c r="U7" s="28"/>
    </row>
    <row r="8" spans="2:21" s="322" customFormat="1" x14ac:dyDescent="0.25">
      <c r="B8" s="339">
        <v>3</v>
      </c>
      <c r="C8" s="340" t="s">
        <v>1876</v>
      </c>
      <c r="D8" s="341" t="s">
        <v>2562</v>
      </c>
      <c r="E8" s="27">
        <v>83333.333333333328</v>
      </c>
      <c r="F8" s="27" t="s">
        <v>1875</v>
      </c>
      <c r="G8" s="342">
        <v>2500000</v>
      </c>
      <c r="H8" s="27">
        <v>30</v>
      </c>
      <c r="I8" s="27" t="s">
        <v>2519</v>
      </c>
      <c r="J8" s="434" t="s">
        <v>2700</v>
      </c>
      <c r="K8" s="345">
        <v>0</v>
      </c>
      <c r="L8" s="345">
        <v>0</v>
      </c>
      <c r="M8" s="345">
        <v>0</v>
      </c>
      <c r="N8" s="27">
        <v>100</v>
      </c>
      <c r="O8" s="27">
        <v>625000</v>
      </c>
      <c r="P8" s="27">
        <v>625000</v>
      </c>
      <c r="Q8" s="27">
        <v>625000</v>
      </c>
      <c r="R8" s="27">
        <v>625000</v>
      </c>
      <c r="S8" s="344"/>
      <c r="T8" s="28"/>
      <c r="U8" s="28"/>
    </row>
    <row r="9" spans="2:21" s="325" customFormat="1" ht="18" customHeight="1" x14ac:dyDescent="0.25">
      <c r="B9" s="339">
        <v>4</v>
      </c>
      <c r="C9" s="346" t="s">
        <v>1876</v>
      </c>
      <c r="D9" s="341" t="s">
        <v>2563</v>
      </c>
      <c r="E9" s="347">
        <v>500000</v>
      </c>
      <c r="F9" s="27" t="s">
        <v>1875</v>
      </c>
      <c r="G9" s="342">
        <v>15000000</v>
      </c>
      <c r="H9" s="347">
        <v>30</v>
      </c>
      <c r="I9" s="347" t="s">
        <v>27</v>
      </c>
      <c r="J9" s="434" t="s">
        <v>2699</v>
      </c>
      <c r="K9" s="348">
        <v>0</v>
      </c>
      <c r="L9" s="348">
        <v>0</v>
      </c>
      <c r="M9" s="348">
        <v>0</v>
      </c>
      <c r="N9" s="348">
        <v>100</v>
      </c>
      <c r="O9" s="27">
        <v>3750000</v>
      </c>
      <c r="P9" s="27">
        <v>375000</v>
      </c>
      <c r="Q9" s="27">
        <v>375000</v>
      </c>
      <c r="R9" s="27">
        <v>375000</v>
      </c>
      <c r="S9" s="344"/>
      <c r="T9" s="28"/>
      <c r="U9" s="28"/>
    </row>
    <row r="10" spans="2:21" s="322" customFormat="1" x14ac:dyDescent="0.25">
      <c r="B10" s="339">
        <v>5</v>
      </c>
      <c r="C10" s="340" t="s">
        <v>1876</v>
      </c>
      <c r="D10" s="341" t="s">
        <v>2564</v>
      </c>
      <c r="E10" s="27">
        <v>44841.333333333336</v>
      </c>
      <c r="F10" s="27" t="s">
        <v>1875</v>
      </c>
      <c r="G10" s="342">
        <v>1345240</v>
      </c>
      <c r="H10" s="27">
        <v>30</v>
      </c>
      <c r="I10" s="27" t="s">
        <v>27</v>
      </c>
      <c r="J10" s="434" t="s">
        <v>2700</v>
      </c>
      <c r="K10" s="27">
        <v>0</v>
      </c>
      <c r="L10" s="27">
        <v>0</v>
      </c>
      <c r="M10" s="27">
        <v>0</v>
      </c>
      <c r="N10" s="27">
        <v>100</v>
      </c>
      <c r="O10" s="27">
        <v>0</v>
      </c>
      <c r="P10" s="27"/>
      <c r="Q10" s="27">
        <v>672620</v>
      </c>
      <c r="R10" s="27">
        <v>672620</v>
      </c>
      <c r="S10" s="344"/>
      <c r="T10" s="28"/>
      <c r="U10" s="28"/>
    </row>
    <row r="11" spans="2:21" s="322" customFormat="1" x14ac:dyDescent="0.25">
      <c r="B11" s="339">
        <v>6</v>
      </c>
      <c r="C11" s="340" t="s">
        <v>1876</v>
      </c>
      <c r="D11" s="341" t="s">
        <v>2565</v>
      </c>
      <c r="E11" s="27">
        <v>66678.100000000006</v>
      </c>
      <c r="F11" s="349" t="s">
        <v>1875</v>
      </c>
      <c r="G11" s="342">
        <v>2000343</v>
      </c>
      <c r="H11" s="27">
        <v>30</v>
      </c>
      <c r="I11" s="27" t="s">
        <v>2519</v>
      </c>
      <c r="J11" s="434" t="s">
        <v>2700</v>
      </c>
      <c r="K11" s="27">
        <v>0</v>
      </c>
      <c r="L11" s="27">
        <v>0</v>
      </c>
      <c r="M11" s="27">
        <v>0</v>
      </c>
      <c r="N11" s="27">
        <v>100</v>
      </c>
      <c r="O11" s="27">
        <v>0</v>
      </c>
      <c r="P11" s="27">
        <v>666781</v>
      </c>
      <c r="Q11" s="27">
        <v>666781</v>
      </c>
      <c r="R11" s="27">
        <v>666781</v>
      </c>
      <c r="S11" s="344"/>
      <c r="T11" s="28"/>
      <c r="U11" s="28"/>
    </row>
    <row r="12" spans="2:21" s="322" customFormat="1" x14ac:dyDescent="0.25">
      <c r="B12" s="339">
        <v>12</v>
      </c>
      <c r="C12" s="340" t="s">
        <v>1876</v>
      </c>
      <c r="D12" s="341" t="s">
        <v>2124</v>
      </c>
      <c r="E12" s="27">
        <v>7500</v>
      </c>
      <c r="F12" s="349" t="s">
        <v>1877</v>
      </c>
      <c r="G12" s="342">
        <v>150000</v>
      </c>
      <c r="H12" s="27">
        <v>20</v>
      </c>
      <c r="I12" s="27" t="s">
        <v>2519</v>
      </c>
      <c r="J12" s="434" t="s">
        <v>2701</v>
      </c>
      <c r="K12" s="27">
        <v>0</v>
      </c>
      <c r="L12" s="27">
        <v>0</v>
      </c>
      <c r="M12" s="27">
        <v>0</v>
      </c>
      <c r="N12" s="27">
        <v>100</v>
      </c>
      <c r="O12" s="27">
        <v>0</v>
      </c>
      <c r="P12" s="27">
        <v>75000</v>
      </c>
      <c r="Q12" s="27">
        <v>75000</v>
      </c>
      <c r="R12" s="27">
        <v>0</v>
      </c>
      <c r="S12" s="344"/>
      <c r="T12" s="28"/>
      <c r="U12" s="28"/>
    </row>
    <row r="13" spans="2:21" s="322" customFormat="1" x14ac:dyDescent="0.25">
      <c r="B13" s="339">
        <v>13</v>
      </c>
      <c r="C13" s="340" t="s">
        <v>1876</v>
      </c>
      <c r="D13" s="341" t="s">
        <v>2126</v>
      </c>
      <c r="E13" s="27">
        <v>5833.3333333333339</v>
      </c>
      <c r="F13" s="349" t="s">
        <v>1877</v>
      </c>
      <c r="G13" s="342">
        <v>116666.66666666667</v>
      </c>
      <c r="H13" s="27">
        <v>20</v>
      </c>
      <c r="I13" s="27" t="s">
        <v>2519</v>
      </c>
      <c r="J13" s="434" t="s">
        <v>2701</v>
      </c>
      <c r="K13" s="27">
        <v>0</v>
      </c>
      <c r="L13" s="27">
        <v>0</v>
      </c>
      <c r="M13" s="27">
        <v>0</v>
      </c>
      <c r="N13" s="27">
        <v>100</v>
      </c>
      <c r="O13" s="27">
        <v>0</v>
      </c>
      <c r="P13" s="27">
        <v>20</v>
      </c>
      <c r="Q13" s="27">
        <v>0</v>
      </c>
      <c r="R13" s="27">
        <v>0</v>
      </c>
      <c r="S13" s="344"/>
      <c r="T13" s="28"/>
      <c r="U13" s="28"/>
    </row>
    <row r="14" spans="2:21" s="322" customFormat="1" x14ac:dyDescent="0.25">
      <c r="B14" s="339">
        <v>14</v>
      </c>
      <c r="C14" s="340" t="s">
        <v>1876</v>
      </c>
      <c r="D14" s="341" t="s">
        <v>2566</v>
      </c>
      <c r="E14" s="27">
        <v>33333.333333333328</v>
      </c>
      <c r="F14" s="349" t="s">
        <v>1878</v>
      </c>
      <c r="G14" s="342">
        <v>166666.66666666666</v>
      </c>
      <c r="H14" s="27">
        <v>5</v>
      </c>
      <c r="I14" s="27" t="s">
        <v>2519</v>
      </c>
      <c r="J14" s="434" t="s">
        <v>2701</v>
      </c>
      <c r="K14" s="27">
        <v>0</v>
      </c>
      <c r="L14" s="27">
        <v>0</v>
      </c>
      <c r="M14" s="27">
        <v>0</v>
      </c>
      <c r="N14" s="27">
        <v>100</v>
      </c>
      <c r="O14" s="27">
        <v>0</v>
      </c>
      <c r="P14" s="27">
        <v>5</v>
      </c>
      <c r="Q14" s="27">
        <v>0</v>
      </c>
      <c r="R14" s="27">
        <v>0</v>
      </c>
      <c r="S14" s="344"/>
      <c r="T14" s="28"/>
      <c r="U14" s="28"/>
    </row>
    <row r="15" spans="2:21" s="322" customFormat="1" x14ac:dyDescent="0.25">
      <c r="B15" s="339">
        <v>15</v>
      </c>
      <c r="C15" s="340" t="s">
        <v>1876</v>
      </c>
      <c r="D15" s="341" t="s">
        <v>2567</v>
      </c>
      <c r="E15" s="27">
        <v>20000</v>
      </c>
      <c r="F15" s="349" t="s">
        <v>1878</v>
      </c>
      <c r="G15" s="342">
        <v>100000</v>
      </c>
      <c r="H15" s="27">
        <v>5</v>
      </c>
      <c r="I15" s="27" t="s">
        <v>2519</v>
      </c>
      <c r="J15" s="434" t="s">
        <v>2701</v>
      </c>
      <c r="K15" s="27">
        <v>0</v>
      </c>
      <c r="L15" s="27">
        <v>0</v>
      </c>
      <c r="M15" s="27">
        <v>0</v>
      </c>
      <c r="N15" s="27">
        <v>100</v>
      </c>
      <c r="O15" s="27">
        <v>0</v>
      </c>
      <c r="P15" s="27">
        <v>2.5</v>
      </c>
      <c r="Q15" s="27">
        <v>2.5</v>
      </c>
      <c r="R15" s="27">
        <v>0</v>
      </c>
      <c r="S15" s="344"/>
      <c r="T15" s="28"/>
      <c r="U15" s="28"/>
    </row>
    <row r="16" spans="2:21" s="322" customFormat="1" x14ac:dyDescent="0.25">
      <c r="B16" s="339">
        <v>16</v>
      </c>
      <c r="C16" s="340" t="s">
        <v>1876</v>
      </c>
      <c r="D16" s="341" t="s">
        <v>2129</v>
      </c>
      <c r="E16" s="27">
        <v>30000</v>
      </c>
      <c r="F16" s="349" t="s">
        <v>1878</v>
      </c>
      <c r="G16" s="342">
        <v>150000</v>
      </c>
      <c r="H16" s="27">
        <v>5</v>
      </c>
      <c r="I16" s="27" t="s">
        <v>2519</v>
      </c>
      <c r="J16" s="434" t="s">
        <v>2701</v>
      </c>
      <c r="K16" s="27">
        <v>0</v>
      </c>
      <c r="L16" s="27">
        <v>0</v>
      </c>
      <c r="M16" s="27">
        <v>0</v>
      </c>
      <c r="N16" s="27">
        <v>100</v>
      </c>
      <c r="O16" s="27">
        <v>0</v>
      </c>
      <c r="P16" s="27">
        <v>5</v>
      </c>
      <c r="Q16" s="27">
        <v>0</v>
      </c>
      <c r="R16" s="27">
        <v>0</v>
      </c>
      <c r="S16" s="344"/>
      <c r="T16" s="28"/>
      <c r="U16" s="28"/>
    </row>
    <row r="17" spans="2:21" s="322" customFormat="1" x14ac:dyDescent="0.25">
      <c r="B17" s="339">
        <v>17</v>
      </c>
      <c r="C17" s="340" t="s">
        <v>1879</v>
      </c>
      <c r="D17" s="341" t="s">
        <v>2130</v>
      </c>
      <c r="E17" s="27">
        <v>33333.333333333328</v>
      </c>
      <c r="F17" s="349" t="s">
        <v>1878</v>
      </c>
      <c r="G17" s="342">
        <v>166666.66666666666</v>
      </c>
      <c r="H17" s="27">
        <v>5</v>
      </c>
      <c r="I17" s="27" t="s">
        <v>2519</v>
      </c>
      <c r="J17" s="434" t="s">
        <v>2701</v>
      </c>
      <c r="K17" s="27">
        <v>0</v>
      </c>
      <c r="L17" s="27">
        <v>0</v>
      </c>
      <c r="M17" s="27">
        <v>0</v>
      </c>
      <c r="N17" s="27">
        <v>100</v>
      </c>
      <c r="O17" s="27">
        <v>1.6666666666666667</v>
      </c>
      <c r="P17" s="27">
        <v>0</v>
      </c>
      <c r="Q17" s="27">
        <v>0</v>
      </c>
      <c r="R17" s="27">
        <v>0</v>
      </c>
      <c r="S17" s="344"/>
      <c r="T17" s="28"/>
      <c r="U17" s="28"/>
    </row>
    <row r="18" spans="2:21" s="322" customFormat="1" x14ac:dyDescent="0.25">
      <c r="B18" s="339">
        <v>18</v>
      </c>
      <c r="C18" s="340" t="s">
        <v>1879</v>
      </c>
      <c r="D18" s="341" t="s">
        <v>2132</v>
      </c>
      <c r="E18" s="27">
        <v>6666.666666666667</v>
      </c>
      <c r="F18" s="349" t="s">
        <v>1878</v>
      </c>
      <c r="G18" s="342">
        <v>33333.333333333336</v>
      </c>
      <c r="H18" s="27">
        <v>5</v>
      </c>
      <c r="I18" s="27" t="s">
        <v>2519</v>
      </c>
      <c r="J18" s="434" t="s">
        <v>2701</v>
      </c>
      <c r="K18" s="27">
        <v>0</v>
      </c>
      <c r="L18" s="27">
        <v>0</v>
      </c>
      <c r="M18" s="27">
        <v>0</v>
      </c>
      <c r="N18" s="27">
        <v>100</v>
      </c>
      <c r="O18" s="27">
        <v>0</v>
      </c>
      <c r="P18" s="27">
        <v>11111.111111111111</v>
      </c>
      <c r="Q18" s="27">
        <v>22222.222222222223</v>
      </c>
      <c r="R18" s="27">
        <v>0</v>
      </c>
      <c r="S18" s="344"/>
      <c r="T18" s="28"/>
      <c r="U18" s="28"/>
    </row>
    <row r="19" spans="2:21" s="322" customFormat="1" x14ac:dyDescent="0.25">
      <c r="B19" s="339">
        <v>19</v>
      </c>
      <c r="C19" s="340" t="s">
        <v>1879</v>
      </c>
      <c r="D19" s="341" t="s">
        <v>2133</v>
      </c>
      <c r="E19" s="27">
        <v>6666.666666666667</v>
      </c>
      <c r="F19" s="349" t="s">
        <v>1878</v>
      </c>
      <c r="G19" s="342">
        <v>33333.333333333336</v>
      </c>
      <c r="H19" s="27">
        <v>5</v>
      </c>
      <c r="I19" s="27" t="s">
        <v>2519</v>
      </c>
      <c r="J19" s="434" t="s">
        <v>2701</v>
      </c>
      <c r="K19" s="27">
        <v>0</v>
      </c>
      <c r="L19" s="27">
        <v>0</v>
      </c>
      <c r="M19" s="27">
        <v>0</v>
      </c>
      <c r="N19" s="27">
        <v>100</v>
      </c>
      <c r="O19" s="27">
        <v>0</v>
      </c>
      <c r="P19" s="27">
        <v>16666.666666666668</v>
      </c>
      <c r="Q19" s="27">
        <v>16666.666666666668</v>
      </c>
      <c r="R19" s="27">
        <v>0</v>
      </c>
      <c r="S19" s="344"/>
      <c r="T19" s="28"/>
      <c r="U19" s="28"/>
    </row>
    <row r="20" spans="2:21" s="322" customFormat="1" x14ac:dyDescent="0.25">
      <c r="B20" s="339">
        <v>20</v>
      </c>
      <c r="C20" s="340" t="s">
        <v>1879</v>
      </c>
      <c r="D20" s="341" t="s">
        <v>2568</v>
      </c>
      <c r="E20" s="27">
        <v>3333.3333333333335</v>
      </c>
      <c r="F20" s="349" t="s">
        <v>1878</v>
      </c>
      <c r="G20" s="342">
        <v>16666.666666666668</v>
      </c>
      <c r="H20" s="27">
        <v>5</v>
      </c>
      <c r="I20" s="27" t="s">
        <v>2519</v>
      </c>
      <c r="J20" s="434" t="s">
        <v>2701</v>
      </c>
      <c r="K20" s="27">
        <v>0</v>
      </c>
      <c r="L20" s="27">
        <v>0</v>
      </c>
      <c r="M20" s="27">
        <v>0</v>
      </c>
      <c r="N20" s="27">
        <v>100</v>
      </c>
      <c r="O20" s="27">
        <v>0</v>
      </c>
      <c r="P20" s="27">
        <v>0</v>
      </c>
      <c r="Q20" s="27">
        <v>16666.666666666668</v>
      </c>
      <c r="R20" s="27">
        <v>0</v>
      </c>
      <c r="S20" s="344"/>
      <c r="T20" s="28"/>
      <c r="U20" s="28"/>
    </row>
    <row r="21" spans="2:21" s="322" customFormat="1" x14ac:dyDescent="0.25">
      <c r="B21" s="339">
        <v>21</v>
      </c>
      <c r="C21" s="340" t="s">
        <v>1879</v>
      </c>
      <c r="D21" s="341" t="s">
        <v>2569</v>
      </c>
      <c r="E21" s="27">
        <v>50000</v>
      </c>
      <c r="F21" s="27" t="s">
        <v>1878</v>
      </c>
      <c r="G21" s="342">
        <v>50000</v>
      </c>
      <c r="H21" s="27">
        <v>1</v>
      </c>
      <c r="I21" s="27" t="s">
        <v>2519</v>
      </c>
      <c r="J21" s="434" t="s">
        <v>2701</v>
      </c>
      <c r="K21" s="27">
        <v>0</v>
      </c>
      <c r="L21" s="27">
        <v>0</v>
      </c>
      <c r="M21" s="27">
        <v>0</v>
      </c>
      <c r="N21" s="27">
        <v>100</v>
      </c>
      <c r="O21" s="27">
        <v>0</v>
      </c>
      <c r="P21" s="27">
        <v>0</v>
      </c>
      <c r="Q21" s="27">
        <v>25000</v>
      </c>
      <c r="R21" s="27">
        <v>25000</v>
      </c>
      <c r="S21" s="344"/>
      <c r="T21" s="28"/>
      <c r="U21" s="28"/>
    </row>
    <row r="22" spans="2:21" s="322" customFormat="1" x14ac:dyDescent="0.25">
      <c r="B22" s="339">
        <v>22</v>
      </c>
      <c r="C22" s="340" t="s">
        <v>1879</v>
      </c>
      <c r="D22" s="341" t="s">
        <v>2570</v>
      </c>
      <c r="E22" s="27">
        <v>16666.666666666668</v>
      </c>
      <c r="F22" s="27" t="s">
        <v>1878</v>
      </c>
      <c r="G22" s="342">
        <v>16666.666666666668</v>
      </c>
      <c r="H22" s="27">
        <v>1</v>
      </c>
      <c r="I22" s="27" t="s">
        <v>2519</v>
      </c>
      <c r="J22" s="434" t="s">
        <v>2701</v>
      </c>
      <c r="K22" s="27">
        <v>0</v>
      </c>
      <c r="L22" s="27">
        <v>0</v>
      </c>
      <c r="M22" s="27">
        <v>0</v>
      </c>
      <c r="N22" s="27">
        <v>100</v>
      </c>
      <c r="O22" s="27">
        <v>0</v>
      </c>
      <c r="P22" s="27">
        <v>0</v>
      </c>
      <c r="Q22" s="27">
        <v>0</v>
      </c>
      <c r="R22" s="27">
        <v>16667</v>
      </c>
      <c r="S22" s="344"/>
      <c r="T22" s="28"/>
      <c r="U22" s="28"/>
    </row>
    <row r="23" spans="2:21" s="322" customFormat="1" x14ac:dyDescent="0.25">
      <c r="B23" s="339">
        <v>23</v>
      </c>
      <c r="C23" s="340" t="s">
        <v>1880</v>
      </c>
      <c r="D23" s="341" t="s">
        <v>2571</v>
      </c>
      <c r="E23" s="27">
        <v>400000</v>
      </c>
      <c r="F23" s="27"/>
      <c r="G23" s="342">
        <v>4000000</v>
      </c>
      <c r="H23" s="27">
        <v>10</v>
      </c>
      <c r="I23" s="27" t="s">
        <v>2519</v>
      </c>
      <c r="J23" s="434" t="s">
        <v>2702</v>
      </c>
      <c r="K23" s="27">
        <v>0</v>
      </c>
      <c r="L23" s="27">
        <v>0</v>
      </c>
      <c r="M23" s="27">
        <v>0</v>
      </c>
      <c r="N23" s="27">
        <v>100</v>
      </c>
      <c r="O23" s="27">
        <v>0</v>
      </c>
      <c r="P23" s="27">
        <v>3000000</v>
      </c>
      <c r="Q23" s="27">
        <v>1000000</v>
      </c>
      <c r="R23" s="27">
        <v>0</v>
      </c>
      <c r="S23" s="344"/>
      <c r="T23" s="28"/>
      <c r="U23" s="28"/>
    </row>
    <row r="24" spans="2:21" s="322" customFormat="1" x14ac:dyDescent="0.25">
      <c r="B24" s="339">
        <v>24</v>
      </c>
      <c r="C24" s="340" t="s">
        <v>1491</v>
      </c>
      <c r="D24" s="341" t="s">
        <v>2572</v>
      </c>
      <c r="E24" s="27">
        <v>90000</v>
      </c>
      <c r="F24" s="27"/>
      <c r="G24" s="342">
        <v>4500000</v>
      </c>
      <c r="H24" s="27">
        <v>50</v>
      </c>
      <c r="I24" s="27" t="s">
        <v>2519</v>
      </c>
      <c r="J24" s="434" t="s">
        <v>2702</v>
      </c>
      <c r="K24" s="27">
        <v>0</v>
      </c>
      <c r="L24" s="27">
        <v>0</v>
      </c>
      <c r="M24" s="27">
        <v>0</v>
      </c>
      <c r="N24" s="27">
        <v>100</v>
      </c>
      <c r="O24" s="27">
        <v>0</v>
      </c>
      <c r="P24" s="27">
        <v>0</v>
      </c>
      <c r="Q24" s="27">
        <v>4500000</v>
      </c>
      <c r="R24" s="27">
        <v>0</v>
      </c>
      <c r="S24" s="344"/>
      <c r="T24" s="28"/>
      <c r="U24" s="28"/>
    </row>
    <row r="25" spans="2:21" s="322" customFormat="1" x14ac:dyDescent="0.25">
      <c r="B25" s="339">
        <v>25</v>
      </c>
      <c r="C25" s="340" t="s">
        <v>1881</v>
      </c>
      <c r="D25" s="341" t="s">
        <v>2573</v>
      </c>
      <c r="E25" s="27">
        <v>56796</v>
      </c>
      <c r="F25" s="27"/>
      <c r="G25" s="342">
        <v>283980</v>
      </c>
      <c r="H25" s="27">
        <v>5</v>
      </c>
      <c r="I25" s="27" t="s">
        <v>2519</v>
      </c>
      <c r="J25" s="434" t="s">
        <v>2702</v>
      </c>
      <c r="K25" s="27">
        <v>0</v>
      </c>
      <c r="L25" s="27">
        <v>0</v>
      </c>
      <c r="M25" s="27">
        <v>0</v>
      </c>
      <c r="N25" s="27">
        <v>100</v>
      </c>
      <c r="O25" s="27">
        <v>0</v>
      </c>
      <c r="P25" s="27">
        <v>106492.5</v>
      </c>
      <c r="Q25" s="27">
        <v>106492.5</v>
      </c>
      <c r="R25" s="27">
        <v>70995</v>
      </c>
      <c r="S25" s="344"/>
      <c r="T25" s="28"/>
      <c r="U25" s="28"/>
    </row>
    <row r="26" spans="2:21" s="322" customFormat="1" x14ac:dyDescent="0.25">
      <c r="B26" s="339">
        <v>26</v>
      </c>
      <c r="C26" s="340" t="s">
        <v>1880</v>
      </c>
      <c r="D26" s="341" t="s">
        <v>2574</v>
      </c>
      <c r="E26" s="27">
        <v>1322006.6666666667</v>
      </c>
      <c r="F26" s="27"/>
      <c r="G26" s="342">
        <v>3966020</v>
      </c>
      <c r="H26" s="27">
        <v>3</v>
      </c>
      <c r="I26" s="27" t="s">
        <v>2519</v>
      </c>
      <c r="J26" s="434" t="s">
        <v>2702</v>
      </c>
      <c r="K26" s="27">
        <v>0</v>
      </c>
      <c r="L26" s="27">
        <v>0</v>
      </c>
      <c r="M26" s="27">
        <v>0</v>
      </c>
      <c r="N26" s="27">
        <v>100</v>
      </c>
      <c r="O26" s="27">
        <v>0</v>
      </c>
      <c r="P26" s="27">
        <v>3966020</v>
      </c>
      <c r="Q26" s="27">
        <v>0</v>
      </c>
      <c r="R26" s="27">
        <v>0</v>
      </c>
      <c r="S26" s="344"/>
      <c r="T26" s="28"/>
      <c r="U26" s="28"/>
    </row>
    <row r="27" spans="2:21" s="322" customFormat="1" x14ac:dyDescent="0.25">
      <c r="B27" s="339">
        <v>27</v>
      </c>
      <c r="C27" s="340" t="s">
        <v>1817</v>
      </c>
      <c r="D27" s="341" t="s">
        <v>2575</v>
      </c>
      <c r="E27" s="27">
        <v>6154943.5</v>
      </c>
      <c r="F27" s="27" t="s">
        <v>212</v>
      </c>
      <c r="G27" s="342">
        <v>12309887</v>
      </c>
      <c r="H27" s="27">
        <v>2</v>
      </c>
      <c r="I27" s="27" t="s">
        <v>2519</v>
      </c>
      <c r="J27" s="434" t="s">
        <v>2703</v>
      </c>
      <c r="K27" s="27">
        <v>0</v>
      </c>
      <c r="L27" s="27">
        <v>0</v>
      </c>
      <c r="M27" s="27">
        <v>0</v>
      </c>
      <c r="N27" s="27">
        <v>100</v>
      </c>
      <c r="O27" s="27">
        <v>0</v>
      </c>
      <c r="P27" s="27">
        <v>5275665.8571428573</v>
      </c>
      <c r="Q27" s="27">
        <v>5275665.8571428573</v>
      </c>
      <c r="R27" s="27">
        <v>1758555.2857142857</v>
      </c>
      <c r="S27" s="344"/>
      <c r="T27" s="28"/>
      <c r="U27" s="28"/>
    </row>
    <row r="28" spans="2:21" s="322" customFormat="1" x14ac:dyDescent="0.25">
      <c r="B28" s="339">
        <v>28</v>
      </c>
      <c r="C28" s="340" t="s">
        <v>1817</v>
      </c>
      <c r="D28" s="341" t="s">
        <v>2576</v>
      </c>
      <c r="E28" s="27">
        <v>1000000</v>
      </c>
      <c r="F28" s="27" t="s">
        <v>212</v>
      </c>
      <c r="G28" s="342">
        <v>10000000</v>
      </c>
      <c r="H28" s="27">
        <v>10</v>
      </c>
      <c r="I28" s="27" t="s">
        <v>2519</v>
      </c>
      <c r="J28" s="434" t="s">
        <v>2703</v>
      </c>
      <c r="K28" s="27">
        <v>0</v>
      </c>
      <c r="L28" s="27">
        <v>0</v>
      </c>
      <c r="M28" s="27">
        <v>0</v>
      </c>
      <c r="N28" s="27">
        <v>100</v>
      </c>
      <c r="O28" s="27">
        <v>0</v>
      </c>
      <c r="P28" s="27">
        <v>7500000</v>
      </c>
      <c r="Q28" s="27">
        <v>2500000</v>
      </c>
      <c r="R28" s="27">
        <v>0</v>
      </c>
      <c r="S28" s="344"/>
      <c r="T28" s="28"/>
      <c r="U28" s="28"/>
    </row>
    <row r="29" spans="2:21" s="322" customFormat="1" x14ac:dyDescent="0.25">
      <c r="B29" s="339">
        <v>29</v>
      </c>
      <c r="C29" s="340" t="s">
        <v>1817</v>
      </c>
      <c r="D29" s="341" t="s">
        <v>2577</v>
      </c>
      <c r="E29" s="27">
        <v>11000000</v>
      </c>
      <c r="F29" s="27"/>
      <c r="G29" s="342">
        <v>11000000</v>
      </c>
      <c r="H29" s="27">
        <v>1</v>
      </c>
      <c r="I29" s="27" t="s">
        <v>2519</v>
      </c>
      <c r="J29" s="434" t="s">
        <v>2703</v>
      </c>
      <c r="K29" s="27">
        <v>0</v>
      </c>
      <c r="L29" s="27">
        <v>0</v>
      </c>
      <c r="M29" s="27">
        <v>0</v>
      </c>
      <c r="N29" s="27">
        <v>100</v>
      </c>
      <c r="O29" s="27">
        <v>0</v>
      </c>
      <c r="P29" s="27">
        <v>2200000</v>
      </c>
      <c r="Q29" s="27">
        <v>6600000</v>
      </c>
      <c r="R29" s="27">
        <v>2200000</v>
      </c>
      <c r="S29" s="344"/>
      <c r="T29" s="28"/>
      <c r="U29" s="28"/>
    </row>
    <row r="30" spans="2:21" s="322" customFormat="1" x14ac:dyDescent="0.25">
      <c r="B30" s="339">
        <v>30</v>
      </c>
      <c r="C30" s="340" t="s">
        <v>1817</v>
      </c>
      <c r="D30" s="341" t="s">
        <v>2578</v>
      </c>
      <c r="E30" s="27">
        <v>823529.4117647059</v>
      </c>
      <c r="F30" s="27"/>
      <c r="G30" s="342">
        <v>14000000</v>
      </c>
      <c r="H30" s="27">
        <v>17</v>
      </c>
      <c r="I30" s="27" t="s">
        <v>2519</v>
      </c>
      <c r="J30" s="434" t="s">
        <v>2703</v>
      </c>
      <c r="K30" s="27">
        <v>0</v>
      </c>
      <c r="L30" s="27">
        <v>0</v>
      </c>
      <c r="M30" s="27">
        <v>0</v>
      </c>
      <c r="N30" s="27">
        <v>100</v>
      </c>
      <c r="O30" s="27">
        <v>0</v>
      </c>
      <c r="P30" s="27">
        <v>6000000</v>
      </c>
      <c r="Q30" s="27">
        <v>6000000</v>
      </c>
      <c r="R30" s="27">
        <v>2000000</v>
      </c>
      <c r="S30" s="344"/>
      <c r="T30" s="28"/>
      <c r="U30" s="28"/>
    </row>
    <row r="31" spans="2:21" s="322" customFormat="1" ht="30" x14ac:dyDescent="0.25">
      <c r="B31" s="339">
        <v>33</v>
      </c>
      <c r="C31" s="340" t="s">
        <v>1882</v>
      </c>
      <c r="D31" s="341" t="s">
        <v>2579</v>
      </c>
      <c r="E31" s="27">
        <v>250000</v>
      </c>
      <c r="F31" s="27"/>
      <c r="G31" s="342">
        <v>2500000</v>
      </c>
      <c r="H31" s="27">
        <v>10</v>
      </c>
      <c r="I31" s="27" t="s">
        <v>2519</v>
      </c>
      <c r="J31" s="434" t="s">
        <v>2704</v>
      </c>
      <c r="K31" s="27">
        <v>0</v>
      </c>
      <c r="L31" s="27">
        <v>0</v>
      </c>
      <c r="M31" s="27">
        <v>0</v>
      </c>
      <c r="N31" s="27">
        <v>100</v>
      </c>
      <c r="O31" s="27">
        <v>357142.85714285716</v>
      </c>
      <c r="P31" s="27">
        <v>1071428.5714285714</v>
      </c>
      <c r="Q31" s="27">
        <v>1071428.5714285714</v>
      </c>
      <c r="R31" s="27">
        <v>0</v>
      </c>
      <c r="S31" s="344"/>
      <c r="T31" s="28"/>
      <c r="U31" s="28"/>
    </row>
    <row r="32" spans="2:21" s="322" customFormat="1" x14ac:dyDescent="0.25">
      <c r="B32" s="339">
        <v>34</v>
      </c>
      <c r="C32" s="340" t="s">
        <v>1883</v>
      </c>
      <c r="D32" s="341" t="s">
        <v>2580</v>
      </c>
      <c r="E32" s="27"/>
      <c r="F32" s="27"/>
      <c r="G32" s="342">
        <v>500000</v>
      </c>
      <c r="H32" s="27"/>
      <c r="I32" s="27" t="s">
        <v>2519</v>
      </c>
      <c r="J32" s="434" t="s">
        <v>2700</v>
      </c>
      <c r="K32" s="27">
        <v>0</v>
      </c>
      <c r="L32" s="27">
        <v>0</v>
      </c>
      <c r="M32" s="27">
        <v>0</v>
      </c>
      <c r="N32" s="27">
        <v>100</v>
      </c>
      <c r="O32" s="27">
        <v>0</v>
      </c>
      <c r="P32" s="27">
        <v>0</v>
      </c>
      <c r="Q32" s="27">
        <v>500000</v>
      </c>
      <c r="R32" s="27">
        <v>0</v>
      </c>
      <c r="S32" s="344"/>
      <c r="T32" s="28"/>
      <c r="U32" s="28"/>
    </row>
    <row r="33" spans="2:21" s="322" customFormat="1" x14ac:dyDescent="0.25">
      <c r="B33" s="339">
        <v>35</v>
      </c>
      <c r="C33" s="340" t="s">
        <v>1884</v>
      </c>
      <c r="D33" s="341" t="s">
        <v>2581</v>
      </c>
      <c r="E33" s="27">
        <v>9590</v>
      </c>
      <c r="F33" s="27"/>
      <c r="G33" s="342">
        <v>47950</v>
      </c>
      <c r="H33" s="27">
        <v>5</v>
      </c>
      <c r="I33" s="27" t="s">
        <v>2519</v>
      </c>
      <c r="J33" s="434" t="s">
        <v>2705</v>
      </c>
      <c r="K33" s="27">
        <v>0</v>
      </c>
      <c r="L33" s="27">
        <v>0</v>
      </c>
      <c r="M33" s="27">
        <v>0</v>
      </c>
      <c r="N33" s="27">
        <v>100</v>
      </c>
      <c r="O33" s="27">
        <v>6850</v>
      </c>
      <c r="P33" s="27">
        <v>20550</v>
      </c>
      <c r="Q33" s="27">
        <v>20550</v>
      </c>
      <c r="R33" s="27">
        <v>0</v>
      </c>
      <c r="S33" s="344"/>
      <c r="T33" s="28"/>
      <c r="U33" s="28"/>
    </row>
    <row r="34" spans="2:21" s="322" customFormat="1" x14ac:dyDescent="0.25">
      <c r="B34" s="339">
        <v>36</v>
      </c>
      <c r="C34" s="340" t="s">
        <v>1883</v>
      </c>
      <c r="D34" s="341" t="s">
        <v>2582</v>
      </c>
      <c r="E34" s="27">
        <v>1000000</v>
      </c>
      <c r="F34" s="27"/>
      <c r="G34" s="342">
        <v>2000000</v>
      </c>
      <c r="H34" s="27">
        <v>2</v>
      </c>
      <c r="I34" s="27" t="s">
        <v>1699</v>
      </c>
      <c r="J34" s="434" t="s">
        <v>2700</v>
      </c>
      <c r="K34" s="27">
        <v>0</v>
      </c>
      <c r="L34" s="27">
        <v>0</v>
      </c>
      <c r="M34" s="27">
        <v>0</v>
      </c>
      <c r="N34" s="27">
        <v>100</v>
      </c>
      <c r="O34" s="27">
        <v>0</v>
      </c>
      <c r="P34" s="27">
        <v>857142.85714285728</v>
      </c>
      <c r="Q34" s="27">
        <v>857142.85714285728</v>
      </c>
      <c r="R34" s="27">
        <v>285714.28571428574</v>
      </c>
      <c r="S34" s="344"/>
      <c r="T34" s="28"/>
      <c r="U34" s="28"/>
    </row>
    <row r="35" spans="2:21" s="322" customFormat="1" x14ac:dyDescent="0.25">
      <c r="B35" s="339">
        <v>37</v>
      </c>
      <c r="C35" s="27" t="s">
        <v>1885</v>
      </c>
      <c r="D35" s="341" t="s">
        <v>2583</v>
      </c>
      <c r="E35" s="27">
        <v>4500</v>
      </c>
      <c r="F35" s="27" t="s">
        <v>499</v>
      </c>
      <c r="G35" s="342">
        <v>300000</v>
      </c>
      <c r="H35" s="27">
        <v>66.666666666666671</v>
      </c>
      <c r="I35" s="27" t="s">
        <v>2519</v>
      </c>
      <c r="J35" s="434" t="s">
        <v>2706</v>
      </c>
      <c r="K35" s="27">
        <v>0</v>
      </c>
      <c r="L35" s="27">
        <v>0</v>
      </c>
      <c r="M35" s="27">
        <v>0</v>
      </c>
      <c r="N35" s="27">
        <v>100</v>
      </c>
      <c r="O35" s="27">
        <v>150000</v>
      </c>
      <c r="P35" s="27">
        <v>150000</v>
      </c>
      <c r="Q35" s="27">
        <v>0</v>
      </c>
      <c r="R35" s="27">
        <v>0</v>
      </c>
      <c r="S35" s="344"/>
      <c r="T35" s="28"/>
      <c r="U35" s="28"/>
    </row>
    <row r="36" spans="2:21" s="322" customFormat="1" x14ac:dyDescent="0.25">
      <c r="B36" s="339">
        <v>38</v>
      </c>
      <c r="C36" s="340" t="s">
        <v>293</v>
      </c>
      <c r="D36" s="341" t="s">
        <v>2584</v>
      </c>
      <c r="E36" s="27">
        <v>100000</v>
      </c>
      <c r="F36" s="27" t="s">
        <v>1886</v>
      </c>
      <c r="G36" s="342">
        <v>100000</v>
      </c>
      <c r="H36" s="27">
        <v>1</v>
      </c>
      <c r="I36" s="27" t="s">
        <v>2519</v>
      </c>
      <c r="J36" s="434" t="s">
        <v>2706</v>
      </c>
      <c r="K36" s="27">
        <v>0</v>
      </c>
      <c r="L36" s="27">
        <v>0</v>
      </c>
      <c r="M36" s="27">
        <v>0</v>
      </c>
      <c r="N36" s="27">
        <v>100</v>
      </c>
      <c r="O36" s="27">
        <v>25000</v>
      </c>
      <c r="P36" s="27">
        <v>25000</v>
      </c>
      <c r="Q36" s="27">
        <v>25000</v>
      </c>
      <c r="R36" s="27">
        <v>25000</v>
      </c>
      <c r="S36" s="344"/>
      <c r="T36" s="28"/>
      <c r="U36" s="28"/>
    </row>
    <row r="37" spans="2:21" s="320" customFormat="1" x14ac:dyDescent="0.25">
      <c r="B37" s="333">
        <v>39</v>
      </c>
      <c r="C37" s="334" t="s">
        <v>1887</v>
      </c>
      <c r="D37" s="335" t="s">
        <v>2585</v>
      </c>
      <c r="E37" s="336">
        <v>100000</v>
      </c>
      <c r="F37" s="336" t="s">
        <v>1886</v>
      </c>
      <c r="G37" s="337">
        <v>100000</v>
      </c>
      <c r="H37" s="336">
        <v>1</v>
      </c>
      <c r="I37" s="336" t="s">
        <v>2519</v>
      </c>
      <c r="J37" s="433" t="s">
        <v>2706</v>
      </c>
      <c r="K37" s="336">
        <v>0</v>
      </c>
      <c r="L37" s="336">
        <v>0</v>
      </c>
      <c r="M37" s="336">
        <v>0</v>
      </c>
      <c r="N37" s="336">
        <v>100</v>
      </c>
      <c r="O37" s="336"/>
      <c r="P37" s="336">
        <v>1</v>
      </c>
      <c r="Q37" s="338"/>
      <c r="R37" s="336"/>
      <c r="S37" s="338"/>
      <c r="T37" s="321"/>
      <c r="U37" s="321"/>
    </row>
    <row r="38" spans="2:21" s="322" customFormat="1" x14ac:dyDescent="0.25">
      <c r="B38" s="339">
        <v>40</v>
      </c>
      <c r="C38" s="340" t="s">
        <v>1888</v>
      </c>
      <c r="D38" s="341" t="s">
        <v>2586</v>
      </c>
      <c r="E38" s="27">
        <v>100000</v>
      </c>
      <c r="F38" s="27" t="s">
        <v>1886</v>
      </c>
      <c r="G38" s="342">
        <v>500000</v>
      </c>
      <c r="H38" s="27">
        <v>5</v>
      </c>
      <c r="I38" s="27" t="s">
        <v>2519</v>
      </c>
      <c r="J38" s="434" t="s">
        <v>2707</v>
      </c>
      <c r="K38" s="27">
        <v>0</v>
      </c>
      <c r="L38" s="27">
        <v>0</v>
      </c>
      <c r="M38" s="27">
        <v>0</v>
      </c>
      <c r="N38" s="27">
        <v>100</v>
      </c>
      <c r="O38" s="27">
        <v>0</v>
      </c>
      <c r="P38" s="27">
        <v>375000</v>
      </c>
      <c r="Q38" s="27">
        <v>125000</v>
      </c>
      <c r="R38" s="27">
        <v>0</v>
      </c>
      <c r="S38" s="344"/>
      <c r="T38" s="28"/>
      <c r="U38" s="28"/>
    </row>
    <row r="39" spans="2:21" s="320" customFormat="1" x14ac:dyDescent="0.25">
      <c r="B39" s="333">
        <v>41</v>
      </c>
      <c r="C39" s="334" t="s">
        <v>1889</v>
      </c>
      <c r="D39" s="335" t="s">
        <v>2587</v>
      </c>
      <c r="E39" s="336">
        <v>100000</v>
      </c>
      <c r="F39" s="336" t="s">
        <v>1886</v>
      </c>
      <c r="G39" s="337">
        <v>500000</v>
      </c>
      <c r="H39" s="336">
        <v>5</v>
      </c>
      <c r="I39" s="336" t="s">
        <v>2519</v>
      </c>
      <c r="J39" s="433" t="s">
        <v>2707</v>
      </c>
      <c r="K39" s="336">
        <v>0</v>
      </c>
      <c r="L39" s="336">
        <v>0</v>
      </c>
      <c r="M39" s="336">
        <v>0</v>
      </c>
      <c r="N39" s="336">
        <v>100</v>
      </c>
      <c r="O39" s="336">
        <v>0</v>
      </c>
      <c r="P39" s="336">
        <v>1.6666666666666667</v>
      </c>
      <c r="Q39" s="336">
        <v>1.6666666670000001</v>
      </c>
      <c r="R39" s="336">
        <v>1.6666666670000001</v>
      </c>
      <c r="S39" s="338"/>
      <c r="T39" s="321"/>
      <c r="U39" s="321"/>
    </row>
    <row r="40" spans="2:21" s="320" customFormat="1" x14ac:dyDescent="0.25">
      <c r="B40" s="333">
        <v>42</v>
      </c>
      <c r="C40" s="334" t="s">
        <v>1890</v>
      </c>
      <c r="D40" s="335" t="s">
        <v>2588</v>
      </c>
      <c r="E40" s="336">
        <v>116666.66666666667</v>
      </c>
      <c r="F40" s="336" t="s">
        <v>1886</v>
      </c>
      <c r="G40" s="337">
        <v>350000</v>
      </c>
      <c r="H40" s="336">
        <v>3</v>
      </c>
      <c r="I40" s="336" t="s">
        <v>2519</v>
      </c>
      <c r="J40" s="433" t="s">
        <v>2708</v>
      </c>
      <c r="K40" s="336">
        <v>0</v>
      </c>
      <c r="L40" s="336">
        <v>0</v>
      </c>
      <c r="M40" s="336">
        <v>0</v>
      </c>
      <c r="N40" s="336">
        <v>100</v>
      </c>
      <c r="O40" s="336">
        <v>0</v>
      </c>
      <c r="P40" s="336">
        <v>1.5</v>
      </c>
      <c r="Q40" s="336">
        <v>1.5</v>
      </c>
      <c r="R40" s="336">
        <v>0</v>
      </c>
      <c r="S40" s="338"/>
      <c r="T40" s="321"/>
      <c r="U40" s="321"/>
    </row>
    <row r="41" spans="2:21" s="320" customFormat="1" x14ac:dyDescent="0.25">
      <c r="B41" s="333">
        <v>43</v>
      </c>
      <c r="C41" s="334" t="s">
        <v>1439</v>
      </c>
      <c r="D41" s="335" t="s">
        <v>2589</v>
      </c>
      <c r="E41" s="336">
        <v>30000</v>
      </c>
      <c r="F41" s="336" t="s">
        <v>1886</v>
      </c>
      <c r="G41" s="337">
        <v>150000</v>
      </c>
      <c r="H41" s="336">
        <v>5</v>
      </c>
      <c r="I41" s="336" t="s">
        <v>2519</v>
      </c>
      <c r="J41" s="433" t="s">
        <v>2708</v>
      </c>
      <c r="K41" s="336">
        <v>0</v>
      </c>
      <c r="L41" s="336">
        <v>0</v>
      </c>
      <c r="M41" s="336">
        <v>0</v>
      </c>
      <c r="N41" s="336">
        <v>100</v>
      </c>
      <c r="O41" s="336">
        <v>2.5</v>
      </c>
      <c r="P41" s="336">
        <v>2.5</v>
      </c>
      <c r="Q41" s="336">
        <v>0</v>
      </c>
      <c r="R41" s="336">
        <v>0</v>
      </c>
      <c r="S41" s="338"/>
      <c r="T41" s="321"/>
      <c r="U41" s="321"/>
    </row>
    <row r="42" spans="2:21" s="320" customFormat="1" x14ac:dyDescent="0.25">
      <c r="B42" s="333">
        <v>44</v>
      </c>
      <c r="C42" s="334" t="s">
        <v>1891</v>
      </c>
      <c r="D42" s="335" t="s">
        <v>2590</v>
      </c>
      <c r="E42" s="336">
        <v>30000</v>
      </c>
      <c r="F42" s="336" t="s">
        <v>1886</v>
      </c>
      <c r="G42" s="337">
        <v>150000</v>
      </c>
      <c r="H42" s="336">
        <v>5</v>
      </c>
      <c r="I42" s="336" t="s">
        <v>2519</v>
      </c>
      <c r="J42" s="433" t="s">
        <v>2708</v>
      </c>
      <c r="K42" s="336">
        <v>0</v>
      </c>
      <c r="L42" s="336">
        <v>0</v>
      </c>
      <c r="M42" s="336">
        <v>0</v>
      </c>
      <c r="N42" s="336">
        <v>100</v>
      </c>
      <c r="O42" s="336">
        <v>1.25</v>
      </c>
      <c r="P42" s="336">
        <v>1.25</v>
      </c>
      <c r="Q42" s="336">
        <v>1.25</v>
      </c>
      <c r="R42" s="336">
        <v>1.25</v>
      </c>
      <c r="S42" s="338"/>
      <c r="T42" s="321"/>
      <c r="U42" s="321"/>
    </row>
    <row r="43" spans="2:21" s="320" customFormat="1" x14ac:dyDescent="0.25">
      <c r="B43" s="333">
        <v>45</v>
      </c>
      <c r="C43" s="334" t="s">
        <v>1892</v>
      </c>
      <c r="D43" s="335" t="s">
        <v>2591</v>
      </c>
      <c r="E43" s="336">
        <v>15000</v>
      </c>
      <c r="F43" s="336" t="s">
        <v>1886</v>
      </c>
      <c r="G43" s="337">
        <v>150000</v>
      </c>
      <c r="H43" s="336">
        <v>10</v>
      </c>
      <c r="I43" s="336" t="s">
        <v>2519</v>
      </c>
      <c r="J43" s="433" t="s">
        <v>2708</v>
      </c>
      <c r="K43" s="336">
        <v>0</v>
      </c>
      <c r="L43" s="336">
        <v>0</v>
      </c>
      <c r="M43" s="336">
        <v>0</v>
      </c>
      <c r="N43" s="336">
        <v>100</v>
      </c>
      <c r="O43" s="336">
        <v>2.5</v>
      </c>
      <c r="P43" s="336">
        <v>2.5</v>
      </c>
      <c r="Q43" s="336">
        <v>2.5</v>
      </c>
      <c r="R43" s="336">
        <v>2.5</v>
      </c>
      <c r="S43" s="338"/>
      <c r="T43" s="321"/>
      <c r="U43" s="321"/>
    </row>
    <row r="44" spans="2:21" s="322" customFormat="1" ht="30" x14ac:dyDescent="0.25">
      <c r="B44" s="339">
        <v>46</v>
      </c>
      <c r="C44" s="340" t="s">
        <v>318</v>
      </c>
      <c r="D44" s="341" t="s">
        <v>2592</v>
      </c>
      <c r="E44" s="27">
        <v>40000</v>
      </c>
      <c r="F44" s="27" t="s">
        <v>1886</v>
      </c>
      <c r="G44" s="342">
        <v>200000</v>
      </c>
      <c r="H44" s="27">
        <v>5</v>
      </c>
      <c r="I44" s="27" t="s">
        <v>2519</v>
      </c>
      <c r="J44" s="434" t="s">
        <v>2708</v>
      </c>
      <c r="K44" s="27">
        <v>0</v>
      </c>
      <c r="L44" s="27">
        <v>0</v>
      </c>
      <c r="M44" s="27">
        <v>0</v>
      </c>
      <c r="N44" s="27">
        <v>100</v>
      </c>
      <c r="O44" s="27">
        <v>200000</v>
      </c>
      <c r="P44" s="27">
        <v>0</v>
      </c>
      <c r="Q44" s="27">
        <v>0</v>
      </c>
      <c r="R44" s="27">
        <v>0</v>
      </c>
      <c r="S44" s="344"/>
      <c r="T44" s="28"/>
      <c r="U44" s="28"/>
    </row>
    <row r="45" spans="2:21" s="322" customFormat="1" x14ac:dyDescent="0.25">
      <c r="B45" s="339">
        <v>47</v>
      </c>
      <c r="C45" s="340" t="s">
        <v>373</v>
      </c>
      <c r="D45" s="341" t="s">
        <v>2593</v>
      </c>
      <c r="E45" s="27">
        <v>11833.333333333334</v>
      </c>
      <c r="F45" s="27" t="s">
        <v>212</v>
      </c>
      <c r="G45" s="342">
        <v>1420000</v>
      </c>
      <c r="H45" s="27">
        <v>120</v>
      </c>
      <c r="I45" s="27" t="s">
        <v>2519</v>
      </c>
      <c r="J45" s="434" t="s">
        <v>2709</v>
      </c>
      <c r="K45" s="27">
        <v>0</v>
      </c>
      <c r="L45" s="27">
        <v>0</v>
      </c>
      <c r="M45" s="27">
        <v>0</v>
      </c>
      <c r="N45" s="27">
        <v>100</v>
      </c>
      <c r="O45" s="27">
        <v>473333.33333333331</v>
      </c>
      <c r="P45" s="27">
        <v>473333.33333333331</v>
      </c>
      <c r="Q45" s="27">
        <v>236666.66666666666</v>
      </c>
      <c r="R45" s="27">
        <v>236666.66666666666</v>
      </c>
      <c r="S45" s="344"/>
      <c r="T45" s="28"/>
      <c r="U45" s="28"/>
    </row>
    <row r="46" spans="2:21" s="322" customFormat="1" x14ac:dyDescent="0.25">
      <c r="B46" s="339">
        <v>48</v>
      </c>
      <c r="C46" s="340" t="s">
        <v>1746</v>
      </c>
      <c r="D46" s="341" t="s">
        <v>2594</v>
      </c>
      <c r="E46" s="27">
        <v>3730</v>
      </c>
      <c r="F46" s="27" t="s">
        <v>212</v>
      </c>
      <c r="G46" s="342">
        <v>373000</v>
      </c>
      <c r="H46" s="27">
        <v>100</v>
      </c>
      <c r="I46" s="27" t="s">
        <v>2519</v>
      </c>
      <c r="J46" s="434" t="s">
        <v>2709</v>
      </c>
      <c r="K46" s="27">
        <v>0</v>
      </c>
      <c r="L46" s="27">
        <v>0</v>
      </c>
      <c r="M46" s="27">
        <v>0</v>
      </c>
      <c r="N46" s="27">
        <v>100</v>
      </c>
      <c r="O46" s="27">
        <v>93250</v>
      </c>
      <c r="P46" s="27">
        <v>279750</v>
      </c>
      <c r="Q46" s="27">
        <v>0</v>
      </c>
      <c r="R46" s="27">
        <v>0</v>
      </c>
      <c r="S46" s="344"/>
      <c r="T46" s="28"/>
      <c r="U46" s="28"/>
    </row>
    <row r="47" spans="2:21" s="322" customFormat="1" x14ac:dyDescent="0.25">
      <c r="B47" s="339">
        <v>49</v>
      </c>
      <c r="C47" s="340" t="s">
        <v>293</v>
      </c>
      <c r="D47" s="341" t="s">
        <v>2595</v>
      </c>
      <c r="E47" s="27">
        <v>1950</v>
      </c>
      <c r="F47" s="27" t="s">
        <v>212</v>
      </c>
      <c r="G47" s="342">
        <v>195000</v>
      </c>
      <c r="H47" s="27">
        <v>100</v>
      </c>
      <c r="I47" s="27" t="s">
        <v>2519</v>
      </c>
      <c r="J47" s="434" t="s">
        <v>2709</v>
      </c>
      <c r="K47" s="27">
        <v>0</v>
      </c>
      <c r="L47" s="27">
        <v>0</v>
      </c>
      <c r="M47" s="27">
        <v>0</v>
      </c>
      <c r="N47" s="27">
        <v>100</v>
      </c>
      <c r="O47" s="27">
        <v>0</v>
      </c>
      <c r="P47" s="27">
        <v>0</v>
      </c>
      <c r="Q47" s="27">
        <v>97500</v>
      </c>
      <c r="R47" s="27">
        <v>97500</v>
      </c>
      <c r="S47" s="344"/>
      <c r="T47" s="28"/>
      <c r="U47" s="28"/>
    </row>
    <row r="48" spans="2:21" s="322" customFormat="1" x14ac:dyDescent="0.25">
      <c r="B48" s="339">
        <v>50</v>
      </c>
      <c r="C48" s="340" t="s">
        <v>1893</v>
      </c>
      <c r="D48" s="341" t="s">
        <v>2596</v>
      </c>
      <c r="E48" s="27">
        <v>3120</v>
      </c>
      <c r="F48" s="27" t="s">
        <v>212</v>
      </c>
      <c r="G48" s="342">
        <v>312000</v>
      </c>
      <c r="H48" s="27">
        <v>100</v>
      </c>
      <c r="I48" s="27" t="s">
        <v>2519</v>
      </c>
      <c r="J48" s="434" t="s">
        <v>2709</v>
      </c>
      <c r="K48" s="27">
        <v>0</v>
      </c>
      <c r="L48" s="27">
        <v>0</v>
      </c>
      <c r="M48" s="27">
        <v>0</v>
      </c>
      <c r="N48" s="27">
        <v>100</v>
      </c>
      <c r="O48" s="27">
        <v>0</v>
      </c>
      <c r="P48" s="27">
        <v>0</v>
      </c>
      <c r="Q48" s="27">
        <v>78000</v>
      </c>
      <c r="R48" s="27">
        <v>234000</v>
      </c>
      <c r="S48" s="344"/>
      <c r="T48" s="28"/>
      <c r="U48" s="28"/>
    </row>
    <row r="49" spans="2:21" s="322" customFormat="1" ht="30" x14ac:dyDescent="0.25">
      <c r="B49" s="339">
        <v>51</v>
      </c>
      <c r="C49" s="340" t="s">
        <v>1894</v>
      </c>
      <c r="D49" s="341" t="s">
        <v>2597</v>
      </c>
      <c r="E49" s="27">
        <v>8000</v>
      </c>
      <c r="F49" s="27" t="s">
        <v>212</v>
      </c>
      <c r="G49" s="342">
        <v>200000</v>
      </c>
      <c r="H49" s="27">
        <v>25</v>
      </c>
      <c r="I49" s="27" t="s">
        <v>2519</v>
      </c>
      <c r="J49" s="434" t="s">
        <v>2709</v>
      </c>
      <c r="K49" s="27">
        <v>0</v>
      </c>
      <c r="L49" s="27">
        <v>0</v>
      </c>
      <c r="M49" s="27">
        <v>0</v>
      </c>
      <c r="N49" s="27">
        <v>100</v>
      </c>
      <c r="O49" s="27">
        <v>20000</v>
      </c>
      <c r="P49" s="27">
        <v>60000</v>
      </c>
      <c r="Q49" s="27">
        <v>60000</v>
      </c>
      <c r="R49" s="27">
        <v>60000</v>
      </c>
      <c r="S49" s="344"/>
      <c r="T49" s="28"/>
      <c r="U49" s="28"/>
    </row>
    <row r="50" spans="2:21" s="322" customFormat="1" x14ac:dyDescent="0.25">
      <c r="B50" s="339">
        <v>52</v>
      </c>
      <c r="C50" s="27"/>
      <c r="D50" s="341" t="s">
        <v>2598</v>
      </c>
      <c r="E50" s="27">
        <v>140000</v>
      </c>
      <c r="F50" s="27" t="s">
        <v>276</v>
      </c>
      <c r="G50" s="342">
        <v>700000</v>
      </c>
      <c r="H50" s="27">
        <v>5</v>
      </c>
      <c r="I50" s="27" t="s">
        <v>2519</v>
      </c>
      <c r="J50" s="434" t="s">
        <v>2707</v>
      </c>
      <c r="K50" s="27">
        <v>0</v>
      </c>
      <c r="L50" s="27">
        <v>0</v>
      </c>
      <c r="M50" s="27">
        <v>0</v>
      </c>
      <c r="N50" s="27">
        <v>100</v>
      </c>
      <c r="O50" s="27">
        <v>70000</v>
      </c>
      <c r="P50" s="27">
        <v>210000</v>
      </c>
      <c r="Q50" s="27">
        <v>210000</v>
      </c>
      <c r="R50" s="27">
        <v>210000</v>
      </c>
      <c r="S50" s="344"/>
      <c r="T50" s="28"/>
      <c r="U50" s="28"/>
    </row>
    <row r="51" spans="2:21" s="320" customFormat="1" x14ac:dyDescent="0.25">
      <c r="B51" s="333">
        <v>53</v>
      </c>
      <c r="C51" s="334" t="s">
        <v>1828</v>
      </c>
      <c r="D51" s="335" t="s">
        <v>2599</v>
      </c>
      <c r="E51" s="336">
        <v>40000</v>
      </c>
      <c r="F51" s="336" t="s">
        <v>276</v>
      </c>
      <c r="G51" s="337">
        <v>200000</v>
      </c>
      <c r="H51" s="336">
        <v>5</v>
      </c>
      <c r="I51" s="336" t="s">
        <v>2519</v>
      </c>
      <c r="J51" s="433" t="s">
        <v>2707</v>
      </c>
      <c r="K51" s="336">
        <v>0</v>
      </c>
      <c r="L51" s="336">
        <v>0</v>
      </c>
      <c r="M51" s="336">
        <v>0</v>
      </c>
      <c r="N51" s="336">
        <v>100</v>
      </c>
      <c r="O51" s="336">
        <v>1.25</v>
      </c>
      <c r="P51" s="336">
        <v>1.25</v>
      </c>
      <c r="Q51" s="336">
        <v>1.25</v>
      </c>
      <c r="R51" s="336">
        <v>1.25</v>
      </c>
      <c r="S51" s="338"/>
      <c r="T51" s="321"/>
      <c r="U51" s="321"/>
    </row>
    <row r="52" spans="2:21" s="322" customFormat="1" x14ac:dyDescent="0.25">
      <c r="B52" s="339">
        <v>54</v>
      </c>
      <c r="C52" s="340" t="s">
        <v>1746</v>
      </c>
      <c r="D52" s="341" t="s">
        <v>2600</v>
      </c>
      <c r="E52" s="27">
        <v>60000</v>
      </c>
      <c r="F52" s="27" t="s">
        <v>276</v>
      </c>
      <c r="G52" s="342">
        <v>300000</v>
      </c>
      <c r="H52" s="27">
        <v>5</v>
      </c>
      <c r="I52" s="27" t="s">
        <v>2519</v>
      </c>
      <c r="J52" s="434" t="s">
        <v>2707</v>
      </c>
      <c r="K52" s="27">
        <v>0</v>
      </c>
      <c r="L52" s="27">
        <v>0</v>
      </c>
      <c r="M52" s="27">
        <v>0</v>
      </c>
      <c r="N52" s="27">
        <v>100</v>
      </c>
      <c r="O52" s="27">
        <v>60000</v>
      </c>
      <c r="P52" s="27">
        <v>90000</v>
      </c>
      <c r="Q52" s="27">
        <v>90000</v>
      </c>
      <c r="R52" s="27">
        <v>60000</v>
      </c>
      <c r="S52" s="344"/>
      <c r="T52" s="28"/>
      <c r="U52" s="28"/>
    </row>
    <row r="53" spans="2:21" s="320" customFormat="1" ht="30" x14ac:dyDescent="0.25">
      <c r="B53" s="333">
        <v>55</v>
      </c>
      <c r="C53" s="334" t="s">
        <v>1895</v>
      </c>
      <c r="D53" s="335" t="s">
        <v>2601</v>
      </c>
      <c r="E53" s="336">
        <v>40000</v>
      </c>
      <c r="F53" s="336"/>
      <c r="G53" s="337">
        <v>200000</v>
      </c>
      <c r="H53" s="336">
        <v>5</v>
      </c>
      <c r="I53" s="336" t="s">
        <v>2519</v>
      </c>
      <c r="J53" s="433" t="s">
        <v>2709</v>
      </c>
      <c r="K53" s="336">
        <v>0</v>
      </c>
      <c r="L53" s="336">
        <v>0</v>
      </c>
      <c r="M53" s="336">
        <v>0</v>
      </c>
      <c r="N53" s="336">
        <v>100</v>
      </c>
      <c r="O53" s="338">
        <v>1.2</v>
      </c>
      <c r="P53" s="336">
        <v>1.25</v>
      </c>
      <c r="Q53" s="336">
        <v>1.25</v>
      </c>
      <c r="R53" s="336">
        <v>1.25</v>
      </c>
      <c r="S53" s="338"/>
      <c r="T53" s="321"/>
      <c r="U53" s="321"/>
    </row>
    <row r="54" spans="2:21" s="320" customFormat="1" ht="30" x14ac:dyDescent="0.25">
      <c r="B54" s="333">
        <v>56</v>
      </c>
      <c r="C54" s="334" t="s">
        <v>1896</v>
      </c>
      <c r="D54" s="335" t="s">
        <v>2602</v>
      </c>
      <c r="E54" s="336">
        <v>20000</v>
      </c>
      <c r="F54" s="336"/>
      <c r="G54" s="337">
        <v>100000</v>
      </c>
      <c r="H54" s="336">
        <v>5</v>
      </c>
      <c r="I54" s="336" t="s">
        <v>2519</v>
      </c>
      <c r="J54" s="433" t="s">
        <v>2709</v>
      </c>
      <c r="K54" s="336">
        <v>0</v>
      </c>
      <c r="L54" s="336">
        <v>0</v>
      </c>
      <c r="M54" s="336">
        <v>0</v>
      </c>
      <c r="N54" s="336">
        <v>100</v>
      </c>
      <c r="O54" s="336">
        <v>1.25</v>
      </c>
      <c r="P54" s="336">
        <v>1.25</v>
      </c>
      <c r="Q54" s="336">
        <v>1.25</v>
      </c>
      <c r="R54" s="336">
        <v>1.25</v>
      </c>
      <c r="S54" s="338"/>
      <c r="T54" s="321"/>
      <c r="U54" s="321"/>
    </row>
    <row r="55" spans="2:21" s="320" customFormat="1" ht="16.5" customHeight="1" x14ac:dyDescent="0.25">
      <c r="B55" s="333">
        <v>57</v>
      </c>
      <c r="C55" s="334" t="s">
        <v>1897</v>
      </c>
      <c r="D55" s="335" t="s">
        <v>2603</v>
      </c>
      <c r="E55" s="336">
        <v>35714.285714285717</v>
      </c>
      <c r="F55" s="336" t="s">
        <v>231</v>
      </c>
      <c r="G55" s="337">
        <v>1500000</v>
      </c>
      <c r="H55" s="336">
        <v>42</v>
      </c>
      <c r="I55" s="336" t="s">
        <v>2519</v>
      </c>
      <c r="J55" s="433" t="s">
        <v>2710</v>
      </c>
      <c r="K55" s="336">
        <v>0</v>
      </c>
      <c r="L55" s="336">
        <v>0</v>
      </c>
      <c r="M55" s="336">
        <v>0</v>
      </c>
      <c r="N55" s="336">
        <v>100</v>
      </c>
      <c r="O55" s="336">
        <v>10.5</v>
      </c>
      <c r="P55" s="336">
        <v>10.25</v>
      </c>
      <c r="Q55" s="336">
        <v>10.25</v>
      </c>
      <c r="R55" s="336">
        <v>10.25</v>
      </c>
      <c r="S55" s="338">
        <v>0.25</v>
      </c>
      <c r="T55" s="321"/>
      <c r="U55" s="321"/>
    </row>
    <row r="56" spans="2:21" s="320" customFormat="1" x14ac:dyDescent="0.25">
      <c r="B56" s="333">
        <v>58</v>
      </c>
      <c r="C56" s="334" t="s">
        <v>1898</v>
      </c>
      <c r="D56" s="335" t="s">
        <v>2604</v>
      </c>
      <c r="E56" s="336">
        <v>1500000</v>
      </c>
      <c r="F56" s="336" t="s">
        <v>231</v>
      </c>
      <c r="G56" s="337">
        <v>1500000</v>
      </c>
      <c r="H56" s="336">
        <v>1</v>
      </c>
      <c r="I56" s="336" t="s">
        <v>2519</v>
      </c>
      <c r="J56" s="433" t="s">
        <v>2710</v>
      </c>
      <c r="K56" s="336">
        <v>0</v>
      </c>
      <c r="L56" s="336">
        <v>0</v>
      </c>
      <c r="M56" s="336">
        <v>0</v>
      </c>
      <c r="N56" s="336">
        <v>100</v>
      </c>
      <c r="O56" s="336">
        <v>1</v>
      </c>
      <c r="P56" s="336">
        <v>0</v>
      </c>
      <c r="Q56" s="336">
        <v>0</v>
      </c>
      <c r="R56" s="336">
        <v>0</v>
      </c>
      <c r="S56" s="338"/>
      <c r="T56" s="321"/>
      <c r="U56" s="321"/>
    </row>
    <row r="57" spans="2:21" s="320" customFormat="1" x14ac:dyDescent="0.25">
      <c r="B57" s="333">
        <v>59</v>
      </c>
      <c r="C57" s="334" t="s">
        <v>1899</v>
      </c>
      <c r="D57" s="335" t="s">
        <v>2605</v>
      </c>
      <c r="E57" s="336">
        <v>1500000</v>
      </c>
      <c r="F57" s="336" t="s">
        <v>231</v>
      </c>
      <c r="G57" s="337">
        <v>1500000</v>
      </c>
      <c r="H57" s="336">
        <v>1</v>
      </c>
      <c r="I57" s="336" t="s">
        <v>2519</v>
      </c>
      <c r="J57" s="433" t="s">
        <v>2710</v>
      </c>
      <c r="K57" s="336">
        <v>0</v>
      </c>
      <c r="L57" s="336">
        <v>0</v>
      </c>
      <c r="M57" s="336">
        <v>0</v>
      </c>
      <c r="N57" s="336">
        <v>100</v>
      </c>
      <c r="O57" s="336">
        <v>0</v>
      </c>
      <c r="P57" s="336">
        <v>1</v>
      </c>
      <c r="Q57" s="336">
        <v>0</v>
      </c>
      <c r="R57" s="336">
        <v>0</v>
      </c>
      <c r="S57" s="338"/>
      <c r="T57" s="321"/>
      <c r="U57" s="321"/>
    </row>
    <row r="58" spans="2:21" s="322" customFormat="1" x14ac:dyDescent="0.25">
      <c r="B58" s="339">
        <v>60</v>
      </c>
      <c r="C58" s="340" t="s">
        <v>1900</v>
      </c>
      <c r="D58" s="341" t="s">
        <v>2606</v>
      </c>
      <c r="E58" s="27">
        <v>1000000</v>
      </c>
      <c r="F58" s="27" t="s">
        <v>231</v>
      </c>
      <c r="G58" s="342">
        <v>1000000</v>
      </c>
      <c r="H58" s="27">
        <v>1</v>
      </c>
      <c r="I58" s="27" t="s">
        <v>2519</v>
      </c>
      <c r="J58" s="434" t="s">
        <v>2710</v>
      </c>
      <c r="K58" s="27">
        <v>0</v>
      </c>
      <c r="L58" s="27">
        <v>0</v>
      </c>
      <c r="M58" s="27">
        <v>0</v>
      </c>
      <c r="N58" s="27">
        <v>100</v>
      </c>
      <c r="O58" s="27">
        <v>200000</v>
      </c>
      <c r="P58" s="27">
        <v>300000</v>
      </c>
      <c r="Q58" s="27">
        <v>300000</v>
      </c>
      <c r="R58" s="27">
        <v>200000</v>
      </c>
      <c r="S58" s="344"/>
      <c r="T58" s="28"/>
      <c r="U58" s="28"/>
    </row>
    <row r="59" spans="2:21" s="322" customFormat="1" x14ac:dyDescent="0.25">
      <c r="B59" s="339">
        <v>61</v>
      </c>
      <c r="C59" s="340" t="s">
        <v>1901</v>
      </c>
      <c r="D59" s="341" t="s">
        <v>2607</v>
      </c>
      <c r="E59" s="27">
        <v>581706</v>
      </c>
      <c r="F59" s="27" t="s">
        <v>231</v>
      </c>
      <c r="G59" s="342">
        <v>581706</v>
      </c>
      <c r="H59" s="27">
        <v>1</v>
      </c>
      <c r="I59" s="27" t="s">
        <v>2519</v>
      </c>
      <c r="J59" s="434" t="s">
        <v>2710</v>
      </c>
      <c r="K59" s="27">
        <v>0</v>
      </c>
      <c r="L59" s="27">
        <v>0</v>
      </c>
      <c r="M59" s="27">
        <v>0</v>
      </c>
      <c r="N59" s="27">
        <v>100</v>
      </c>
      <c r="O59" s="27">
        <v>116341.2</v>
      </c>
      <c r="P59" s="27">
        <v>174511.8</v>
      </c>
      <c r="Q59" s="27">
        <v>174511.8</v>
      </c>
      <c r="R59" s="27">
        <v>116341.2</v>
      </c>
      <c r="S59" s="344"/>
      <c r="T59" s="28"/>
      <c r="U59" s="28"/>
    </row>
    <row r="60" spans="2:21" s="320" customFormat="1" ht="30" x14ac:dyDescent="0.25">
      <c r="B60" s="333">
        <v>62</v>
      </c>
      <c r="C60" s="334" t="s">
        <v>1902</v>
      </c>
      <c r="D60" s="335" t="s">
        <v>2608</v>
      </c>
      <c r="E60" s="336">
        <v>25000</v>
      </c>
      <c r="F60" s="336" t="s">
        <v>231</v>
      </c>
      <c r="G60" s="337">
        <v>500000</v>
      </c>
      <c r="H60" s="336">
        <v>20</v>
      </c>
      <c r="I60" s="336" t="s">
        <v>2519</v>
      </c>
      <c r="J60" s="433" t="s">
        <v>2711</v>
      </c>
      <c r="K60" s="336">
        <v>0</v>
      </c>
      <c r="L60" s="336">
        <v>0</v>
      </c>
      <c r="M60" s="336">
        <v>0</v>
      </c>
      <c r="N60" s="336">
        <v>100</v>
      </c>
      <c r="O60" s="336">
        <v>10</v>
      </c>
      <c r="P60" s="336">
        <v>10</v>
      </c>
      <c r="Q60" s="336">
        <v>0</v>
      </c>
      <c r="R60" s="336">
        <v>0</v>
      </c>
      <c r="S60" s="338"/>
      <c r="T60" s="321"/>
      <c r="U60" s="321"/>
    </row>
    <row r="61" spans="2:21" s="322" customFormat="1" x14ac:dyDescent="0.25">
      <c r="B61" s="339">
        <v>63</v>
      </c>
      <c r="C61" s="340" t="s">
        <v>326</v>
      </c>
      <c r="D61" s="341" t="s">
        <v>2609</v>
      </c>
      <c r="E61" s="27">
        <v>100</v>
      </c>
      <c r="F61" s="27" t="s">
        <v>231</v>
      </c>
      <c r="G61" s="342">
        <v>250000</v>
      </c>
      <c r="H61" s="27">
        <v>2500</v>
      </c>
      <c r="I61" s="27" t="s">
        <v>2519</v>
      </c>
      <c r="J61" s="434" t="s">
        <v>2711</v>
      </c>
      <c r="K61" s="27">
        <v>0</v>
      </c>
      <c r="L61" s="27">
        <v>0</v>
      </c>
      <c r="M61" s="27">
        <v>0</v>
      </c>
      <c r="N61" s="27">
        <v>100</v>
      </c>
      <c r="O61" s="27">
        <v>0</v>
      </c>
      <c r="P61" s="27">
        <v>250000</v>
      </c>
      <c r="Q61" s="27">
        <v>0</v>
      </c>
      <c r="R61" s="27">
        <v>0</v>
      </c>
      <c r="S61" s="344"/>
      <c r="T61" s="28"/>
      <c r="U61" s="28"/>
    </row>
    <row r="62" spans="2:21" s="322" customFormat="1" x14ac:dyDescent="0.25">
      <c r="B62" s="339">
        <v>64</v>
      </c>
      <c r="C62" s="340" t="s">
        <v>326</v>
      </c>
      <c r="D62" s="341" t="s">
        <v>2610</v>
      </c>
      <c r="E62" s="27">
        <v>100</v>
      </c>
      <c r="F62" s="27" t="s">
        <v>231</v>
      </c>
      <c r="G62" s="342">
        <v>250000</v>
      </c>
      <c r="H62" s="27">
        <v>2500</v>
      </c>
      <c r="I62" s="27" t="s">
        <v>2519</v>
      </c>
      <c r="J62" s="434" t="s">
        <v>2711</v>
      </c>
      <c r="K62" s="27">
        <v>0</v>
      </c>
      <c r="L62" s="27">
        <v>0</v>
      </c>
      <c r="M62" s="27">
        <v>0</v>
      </c>
      <c r="N62" s="27">
        <v>100</v>
      </c>
      <c r="O62" s="27">
        <v>0</v>
      </c>
      <c r="P62" s="27">
        <v>250000</v>
      </c>
      <c r="Q62" s="27">
        <v>0</v>
      </c>
      <c r="R62" s="27">
        <v>0</v>
      </c>
      <c r="S62" s="344"/>
      <c r="T62" s="28"/>
      <c r="U62" s="28"/>
    </row>
    <row r="63" spans="2:21" s="322" customFormat="1" x14ac:dyDescent="0.25">
      <c r="B63" s="339">
        <v>65</v>
      </c>
      <c r="C63" s="340" t="s">
        <v>326</v>
      </c>
      <c r="D63" s="341" t="s">
        <v>2611</v>
      </c>
      <c r="E63" s="27">
        <v>20000</v>
      </c>
      <c r="F63" s="27" t="s">
        <v>231</v>
      </c>
      <c r="G63" s="342">
        <v>600000</v>
      </c>
      <c r="H63" s="27">
        <v>30</v>
      </c>
      <c r="I63" s="27" t="s">
        <v>2519</v>
      </c>
      <c r="J63" s="434" t="s">
        <v>2712</v>
      </c>
      <c r="K63" s="27">
        <v>0</v>
      </c>
      <c r="L63" s="27">
        <v>0</v>
      </c>
      <c r="M63" s="27">
        <v>0</v>
      </c>
      <c r="N63" s="27">
        <v>100</v>
      </c>
      <c r="O63" s="27">
        <v>0</v>
      </c>
      <c r="P63" s="27">
        <v>200000</v>
      </c>
      <c r="Q63" s="27">
        <v>300000</v>
      </c>
      <c r="R63" s="27">
        <v>100000</v>
      </c>
      <c r="S63" s="344"/>
      <c r="T63" s="28"/>
      <c r="U63" s="28"/>
    </row>
    <row r="64" spans="2:21" s="322" customFormat="1" x14ac:dyDescent="0.25">
      <c r="B64" s="339">
        <v>66</v>
      </c>
      <c r="C64" s="340" t="s">
        <v>326</v>
      </c>
      <c r="D64" s="341" t="s">
        <v>2612</v>
      </c>
      <c r="E64" s="27">
        <v>100</v>
      </c>
      <c r="F64" s="27" t="s">
        <v>231</v>
      </c>
      <c r="G64" s="342">
        <v>200000</v>
      </c>
      <c r="H64" s="27">
        <v>2000</v>
      </c>
      <c r="I64" s="27" t="s">
        <v>2519</v>
      </c>
      <c r="J64" s="434" t="s">
        <v>2712</v>
      </c>
      <c r="K64" s="27">
        <v>0</v>
      </c>
      <c r="L64" s="27">
        <v>0</v>
      </c>
      <c r="M64" s="27">
        <v>0</v>
      </c>
      <c r="N64" s="27">
        <v>100</v>
      </c>
      <c r="O64" s="27">
        <v>200000</v>
      </c>
      <c r="P64" s="27">
        <v>0</v>
      </c>
      <c r="Q64" s="27">
        <v>0</v>
      </c>
      <c r="R64" s="27">
        <v>0</v>
      </c>
      <c r="S64" s="344"/>
      <c r="T64" s="28"/>
      <c r="U64" s="28"/>
    </row>
    <row r="65" spans="2:21" s="322" customFormat="1" x14ac:dyDescent="0.25">
      <c r="B65" s="339">
        <v>67</v>
      </c>
      <c r="C65" s="340" t="s">
        <v>343</v>
      </c>
      <c r="D65" s="341" t="s">
        <v>2613</v>
      </c>
      <c r="E65" s="27">
        <v>125</v>
      </c>
      <c r="F65" s="27" t="s">
        <v>231</v>
      </c>
      <c r="G65" s="342">
        <v>100000</v>
      </c>
      <c r="H65" s="27">
        <v>800</v>
      </c>
      <c r="I65" s="27" t="s">
        <v>2519</v>
      </c>
      <c r="J65" s="434" t="s">
        <v>2712</v>
      </c>
      <c r="K65" s="27">
        <v>0</v>
      </c>
      <c r="L65" s="27">
        <v>0</v>
      </c>
      <c r="M65" s="27">
        <v>0</v>
      </c>
      <c r="N65" s="27">
        <v>100</v>
      </c>
      <c r="O65" s="27">
        <v>0</v>
      </c>
      <c r="P65" s="27">
        <v>100000</v>
      </c>
      <c r="Q65" s="27">
        <v>0</v>
      </c>
      <c r="R65" s="27">
        <v>0</v>
      </c>
      <c r="S65" s="344"/>
      <c r="T65" s="28"/>
      <c r="U65" s="28"/>
    </row>
    <row r="66" spans="2:21" s="322" customFormat="1" x14ac:dyDescent="0.25">
      <c r="B66" s="339">
        <v>68</v>
      </c>
      <c r="C66" s="340" t="s">
        <v>1903</v>
      </c>
      <c r="D66" s="341" t="s">
        <v>2614</v>
      </c>
      <c r="E66" s="27">
        <v>125</v>
      </c>
      <c r="F66" s="27" t="s">
        <v>231</v>
      </c>
      <c r="G66" s="342">
        <v>100000</v>
      </c>
      <c r="H66" s="27">
        <v>800</v>
      </c>
      <c r="I66" s="27" t="s">
        <v>2519</v>
      </c>
      <c r="J66" s="434" t="s">
        <v>2712</v>
      </c>
      <c r="K66" s="27">
        <v>0</v>
      </c>
      <c r="L66" s="27">
        <v>0</v>
      </c>
      <c r="M66" s="27">
        <v>0</v>
      </c>
      <c r="N66" s="27">
        <v>100</v>
      </c>
      <c r="O66" s="27">
        <v>0</v>
      </c>
      <c r="P66" s="27">
        <v>100000</v>
      </c>
      <c r="Q66" s="27">
        <v>0</v>
      </c>
      <c r="R66" s="27">
        <v>0</v>
      </c>
      <c r="S66" s="344"/>
      <c r="T66" s="28"/>
      <c r="U66" s="28"/>
    </row>
    <row r="67" spans="2:21" s="322" customFormat="1" x14ac:dyDescent="0.25">
      <c r="B67" s="339">
        <v>69</v>
      </c>
      <c r="C67" s="340" t="s">
        <v>1904</v>
      </c>
      <c r="D67" s="341" t="s">
        <v>2615</v>
      </c>
      <c r="E67" s="27">
        <v>1000000</v>
      </c>
      <c r="F67" s="27" t="s">
        <v>231</v>
      </c>
      <c r="G67" s="342">
        <v>1000000</v>
      </c>
      <c r="H67" s="27">
        <v>1</v>
      </c>
      <c r="I67" s="27" t="s">
        <v>2519</v>
      </c>
      <c r="J67" s="434" t="s">
        <v>2712</v>
      </c>
      <c r="K67" s="27">
        <v>0</v>
      </c>
      <c r="L67" s="27">
        <v>0</v>
      </c>
      <c r="M67" s="27">
        <v>0</v>
      </c>
      <c r="N67" s="27">
        <v>100</v>
      </c>
      <c r="O67" s="27">
        <v>0</v>
      </c>
      <c r="P67" s="27">
        <v>1000000</v>
      </c>
      <c r="Q67" s="27">
        <v>0</v>
      </c>
      <c r="R67" s="27">
        <v>0</v>
      </c>
      <c r="S67" s="344"/>
      <c r="T67" s="28"/>
      <c r="U67" s="28"/>
    </row>
    <row r="68" spans="2:21" s="322" customFormat="1" ht="30" x14ac:dyDescent="0.25">
      <c r="B68" s="339">
        <v>70</v>
      </c>
      <c r="C68" s="340" t="s">
        <v>1905</v>
      </c>
      <c r="D68" s="341" t="s">
        <v>2616</v>
      </c>
      <c r="E68" s="27">
        <v>500000</v>
      </c>
      <c r="F68" s="27" t="s">
        <v>231</v>
      </c>
      <c r="G68" s="342">
        <v>500000</v>
      </c>
      <c r="H68" s="27">
        <v>1</v>
      </c>
      <c r="I68" s="27" t="s">
        <v>2519</v>
      </c>
      <c r="J68" s="434" t="s">
        <v>2712</v>
      </c>
      <c r="K68" s="27">
        <v>0</v>
      </c>
      <c r="L68" s="27">
        <v>0</v>
      </c>
      <c r="M68" s="27">
        <v>0</v>
      </c>
      <c r="N68" s="27">
        <v>100</v>
      </c>
      <c r="O68" s="27">
        <v>0</v>
      </c>
      <c r="P68" s="27">
        <v>375000</v>
      </c>
      <c r="Q68" s="27">
        <v>125000</v>
      </c>
      <c r="R68" s="27">
        <v>0</v>
      </c>
      <c r="S68" s="344"/>
      <c r="T68" s="28"/>
      <c r="U68" s="28"/>
    </row>
    <row r="69" spans="2:21" s="322" customFormat="1" x14ac:dyDescent="0.25">
      <c r="B69" s="323"/>
      <c r="C69" s="28"/>
      <c r="D69" s="326"/>
      <c r="E69" s="28"/>
      <c r="F69" s="28"/>
      <c r="G69" s="324"/>
      <c r="H69" s="28"/>
      <c r="I69" s="28"/>
      <c r="J69" s="435"/>
      <c r="K69" s="28"/>
      <c r="L69" s="28"/>
      <c r="M69" s="28"/>
      <c r="N69" s="28"/>
      <c r="O69" s="28"/>
      <c r="P69" s="28"/>
      <c r="Q69" s="28"/>
      <c r="R69" s="28"/>
      <c r="T69" s="28"/>
      <c r="U69" s="28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0"/>
  <sheetViews>
    <sheetView topLeftCell="H1" workbookViewId="0">
      <selection activeCell="M1" sqref="M1:M1048576"/>
    </sheetView>
  </sheetViews>
  <sheetFormatPr defaultRowHeight="15" x14ac:dyDescent="0.25"/>
  <cols>
    <col min="1" max="1" width="6.28515625" customWidth="1"/>
    <col min="2" max="2" width="13.7109375" style="85" customWidth="1"/>
    <col min="3" max="3" width="24.140625" customWidth="1"/>
    <col min="4" max="4" width="18.85546875" customWidth="1"/>
    <col min="5" max="6" width="14.140625" customWidth="1"/>
    <col min="7" max="7" width="33.5703125" customWidth="1"/>
    <col min="8" max="8" width="56.5703125" customWidth="1"/>
  </cols>
  <sheetData>
    <row r="1" spans="1:16" s="30" customFormat="1" x14ac:dyDescent="0.25">
      <c r="B1" s="85"/>
    </row>
    <row r="2" spans="1:16" s="602" customFormat="1" ht="15.75" x14ac:dyDescent="0.25">
      <c r="A2" s="601" t="s">
        <v>1906</v>
      </c>
    </row>
    <row r="3" spans="1:16" s="13" customFormat="1" ht="39.950000000000003" customHeight="1" x14ac:dyDescent="0.25">
      <c r="A3" s="600" t="s">
        <v>212</v>
      </c>
      <c r="B3" s="603" t="s">
        <v>1754</v>
      </c>
      <c r="C3" s="600" t="s">
        <v>214</v>
      </c>
      <c r="D3" s="600" t="s">
        <v>1907</v>
      </c>
      <c r="E3" s="600" t="s">
        <v>216</v>
      </c>
      <c r="F3" s="600" t="s">
        <v>1908</v>
      </c>
      <c r="G3" s="600" t="s">
        <v>219</v>
      </c>
      <c r="H3" s="604" t="s">
        <v>1758</v>
      </c>
      <c r="I3" s="600" t="s">
        <v>1</v>
      </c>
      <c r="J3" s="600"/>
      <c r="K3" s="600"/>
      <c r="L3" s="600"/>
      <c r="M3" s="600" t="s">
        <v>3</v>
      </c>
      <c r="N3" s="600"/>
      <c r="O3" s="600"/>
      <c r="P3" s="600"/>
    </row>
    <row r="4" spans="1:16" s="13" customFormat="1" ht="39.950000000000003" customHeight="1" x14ac:dyDescent="0.25">
      <c r="A4" s="600"/>
      <c r="B4" s="603"/>
      <c r="C4" s="600"/>
      <c r="D4" s="600"/>
      <c r="E4" s="600"/>
      <c r="F4" s="600"/>
      <c r="G4" s="600"/>
      <c r="H4" s="604"/>
      <c r="I4" s="31" t="s">
        <v>4</v>
      </c>
      <c r="J4" s="31" t="s">
        <v>5</v>
      </c>
      <c r="K4" s="31" t="s">
        <v>6</v>
      </c>
      <c r="L4" s="478" t="s">
        <v>7</v>
      </c>
      <c r="M4" s="32" t="s">
        <v>8</v>
      </c>
      <c r="N4" s="32" t="s">
        <v>9</v>
      </c>
      <c r="O4" s="32" t="s">
        <v>10</v>
      </c>
      <c r="P4" s="32" t="s">
        <v>11</v>
      </c>
    </row>
    <row r="5" spans="1:16" s="13" customFormat="1" ht="15.75" x14ac:dyDescent="0.25">
      <c r="A5" s="13">
        <v>2</v>
      </c>
      <c r="B5" s="86" t="s">
        <v>1759</v>
      </c>
      <c r="C5" s="33" t="s">
        <v>1208</v>
      </c>
      <c r="D5" s="34" t="s">
        <v>1909</v>
      </c>
      <c r="E5" s="11" t="s">
        <v>1910</v>
      </c>
      <c r="F5" s="11">
        <v>4</v>
      </c>
      <c r="G5" s="11" t="s">
        <v>27</v>
      </c>
      <c r="H5" s="4" t="s">
        <v>1911</v>
      </c>
      <c r="I5" s="35">
        <v>0.1</v>
      </c>
      <c r="J5" s="35">
        <v>0.1</v>
      </c>
      <c r="K5" s="35">
        <v>0.1</v>
      </c>
      <c r="L5" s="35">
        <v>0.7</v>
      </c>
      <c r="M5" s="11">
        <v>25</v>
      </c>
      <c r="N5" s="11">
        <v>25</v>
      </c>
      <c r="O5" s="13">
        <v>25</v>
      </c>
      <c r="P5" s="13">
        <v>25</v>
      </c>
    </row>
    <row r="6" spans="1:16" s="13" customFormat="1" ht="15.75" x14ac:dyDescent="0.25">
      <c r="A6" s="13">
        <v>3</v>
      </c>
      <c r="B6" s="87" t="s">
        <v>302</v>
      </c>
      <c r="C6" s="33" t="s">
        <v>1751</v>
      </c>
      <c r="D6" s="34" t="s">
        <v>1912</v>
      </c>
      <c r="E6" s="11" t="s">
        <v>1910</v>
      </c>
      <c r="F6" s="11">
        <v>4</v>
      </c>
      <c r="G6" s="11" t="s">
        <v>27</v>
      </c>
      <c r="H6" s="4" t="s">
        <v>1913</v>
      </c>
      <c r="I6" s="35">
        <v>0.1</v>
      </c>
      <c r="J6" s="35">
        <v>0.1</v>
      </c>
      <c r="K6" s="35">
        <v>0.1</v>
      </c>
      <c r="L6" s="35">
        <v>0.7</v>
      </c>
      <c r="M6" s="11">
        <v>25</v>
      </c>
      <c r="N6" s="11">
        <v>25</v>
      </c>
      <c r="O6" s="13">
        <v>25</v>
      </c>
      <c r="P6" s="13">
        <v>25</v>
      </c>
    </row>
    <row r="7" spans="1:16" s="13" customFormat="1" ht="15.75" x14ac:dyDescent="0.25">
      <c r="A7" s="13">
        <v>5</v>
      </c>
      <c r="B7" s="86" t="s">
        <v>1914</v>
      </c>
      <c r="C7" s="33" t="s">
        <v>274</v>
      </c>
      <c r="D7" s="34" t="s">
        <v>1915</v>
      </c>
      <c r="E7" s="11" t="s">
        <v>1910</v>
      </c>
      <c r="F7" s="11">
        <v>4</v>
      </c>
      <c r="G7" s="11" t="s">
        <v>13</v>
      </c>
      <c r="H7" s="4" t="s">
        <v>1916</v>
      </c>
      <c r="I7" s="35">
        <v>0.1</v>
      </c>
      <c r="J7" s="35">
        <v>0.1</v>
      </c>
      <c r="K7" s="35">
        <v>0.1</v>
      </c>
      <c r="L7" s="35">
        <v>0.7</v>
      </c>
      <c r="M7" s="11">
        <v>25</v>
      </c>
      <c r="N7" s="11">
        <v>25</v>
      </c>
      <c r="O7" s="13">
        <v>25</v>
      </c>
      <c r="P7" s="13">
        <v>25</v>
      </c>
    </row>
    <row r="8" spans="1:16" s="13" customFormat="1" ht="15.75" x14ac:dyDescent="0.25">
      <c r="A8" s="13">
        <v>6</v>
      </c>
      <c r="B8" s="86" t="s">
        <v>1917</v>
      </c>
      <c r="C8" s="33" t="s">
        <v>1918</v>
      </c>
      <c r="D8" s="34" t="s">
        <v>1909</v>
      </c>
      <c r="E8" s="11" t="s">
        <v>1910</v>
      </c>
      <c r="F8" s="11">
        <v>4</v>
      </c>
      <c r="G8" s="11" t="s">
        <v>13</v>
      </c>
      <c r="H8" s="23" t="s">
        <v>1919</v>
      </c>
      <c r="I8" s="35">
        <v>0.1</v>
      </c>
      <c r="J8" s="35">
        <v>0.1</v>
      </c>
      <c r="K8" s="35">
        <v>0.1</v>
      </c>
      <c r="L8" s="35">
        <v>0.7</v>
      </c>
      <c r="M8" s="11">
        <v>25</v>
      </c>
      <c r="N8" s="11">
        <v>25</v>
      </c>
      <c r="O8" s="13">
        <v>25</v>
      </c>
      <c r="P8" s="13">
        <v>25</v>
      </c>
    </row>
    <row r="9" spans="1:16" s="13" customFormat="1" ht="15.75" x14ac:dyDescent="0.25">
      <c r="A9" s="13">
        <v>7</v>
      </c>
      <c r="B9" s="86" t="s">
        <v>1734</v>
      </c>
      <c r="C9" s="33" t="s">
        <v>1920</v>
      </c>
      <c r="D9" s="34" t="s">
        <v>1921</v>
      </c>
      <c r="E9" s="11" t="s">
        <v>1910</v>
      </c>
      <c r="F9" s="11">
        <v>4</v>
      </c>
      <c r="G9" s="11" t="s">
        <v>13</v>
      </c>
      <c r="H9" s="23" t="s">
        <v>1922</v>
      </c>
      <c r="I9" s="35">
        <v>0.1</v>
      </c>
      <c r="J9" s="35">
        <v>0.1</v>
      </c>
      <c r="K9" s="35">
        <v>0.1</v>
      </c>
      <c r="L9" s="35">
        <v>0.7</v>
      </c>
      <c r="M9" s="11">
        <v>25</v>
      </c>
      <c r="N9" s="11">
        <v>25</v>
      </c>
      <c r="O9" s="13">
        <v>25</v>
      </c>
      <c r="P9" s="13">
        <v>25</v>
      </c>
    </row>
    <row r="10" spans="1:16" s="13" customFormat="1" ht="15.75" x14ac:dyDescent="0.25">
      <c r="A10" s="13">
        <v>8</v>
      </c>
      <c r="B10" s="86" t="s">
        <v>1923</v>
      </c>
      <c r="C10" s="33" t="s">
        <v>1924</v>
      </c>
      <c r="D10" s="34" t="s">
        <v>1925</v>
      </c>
      <c r="E10" s="11" t="s">
        <v>1910</v>
      </c>
      <c r="F10" s="11">
        <v>4</v>
      </c>
      <c r="G10" s="11" t="s">
        <v>13</v>
      </c>
      <c r="H10" s="4" t="s">
        <v>1926</v>
      </c>
      <c r="I10" s="35">
        <v>0.1</v>
      </c>
      <c r="J10" s="35">
        <v>0.1</v>
      </c>
      <c r="K10" s="35">
        <v>0.1</v>
      </c>
      <c r="L10" s="35">
        <v>0.7</v>
      </c>
      <c r="M10" s="11">
        <v>25</v>
      </c>
      <c r="N10" s="11">
        <v>25</v>
      </c>
      <c r="O10" s="13">
        <v>25</v>
      </c>
      <c r="P10" s="13">
        <v>25</v>
      </c>
    </row>
    <row r="11" spans="1:16" s="13" customFormat="1" ht="15.75" x14ac:dyDescent="0.25">
      <c r="A11" s="13">
        <v>9</v>
      </c>
      <c r="B11" s="86" t="s">
        <v>1923</v>
      </c>
      <c r="C11" s="10" t="s">
        <v>1927</v>
      </c>
      <c r="D11" s="34" t="s">
        <v>1928</v>
      </c>
      <c r="E11" s="11" t="s">
        <v>1910</v>
      </c>
      <c r="F11" s="11">
        <v>4</v>
      </c>
      <c r="G11" s="11" t="s">
        <v>13</v>
      </c>
      <c r="H11" s="23" t="s">
        <v>1929</v>
      </c>
      <c r="I11" s="35">
        <v>0.1</v>
      </c>
      <c r="J11" s="35">
        <v>0.1</v>
      </c>
      <c r="K11" s="35">
        <v>0.1</v>
      </c>
      <c r="L11" s="35">
        <v>0.7</v>
      </c>
      <c r="M11" s="11">
        <v>25</v>
      </c>
      <c r="N11" s="11">
        <v>25</v>
      </c>
      <c r="O11" s="13">
        <v>25</v>
      </c>
      <c r="P11" s="13">
        <v>25</v>
      </c>
    </row>
    <row r="12" spans="1:16" s="13" customFormat="1" ht="15.75" x14ac:dyDescent="0.25">
      <c r="A12" s="13">
        <v>10</v>
      </c>
      <c r="B12" s="86" t="s">
        <v>1746</v>
      </c>
      <c r="C12" s="10" t="s">
        <v>1930</v>
      </c>
      <c r="D12" s="34" t="s">
        <v>1931</v>
      </c>
      <c r="E12" s="11" t="s">
        <v>1910</v>
      </c>
      <c r="F12" s="11">
        <v>4</v>
      </c>
      <c r="G12" s="11" t="s">
        <v>13</v>
      </c>
      <c r="H12" s="3" t="s">
        <v>1932</v>
      </c>
      <c r="I12" s="35">
        <v>0.1</v>
      </c>
      <c r="J12" s="35">
        <v>0.1</v>
      </c>
      <c r="K12" s="35">
        <v>0.1</v>
      </c>
      <c r="L12" s="35">
        <v>0.7</v>
      </c>
      <c r="M12" s="11">
        <v>25</v>
      </c>
      <c r="N12" s="11">
        <v>25</v>
      </c>
      <c r="O12" s="13">
        <v>25</v>
      </c>
      <c r="P12" s="13">
        <v>25</v>
      </c>
    </row>
    <row r="13" spans="1:16" s="13" customFormat="1" ht="15.75" x14ac:dyDescent="0.25">
      <c r="A13" s="13">
        <v>11</v>
      </c>
      <c r="B13" s="86" t="s">
        <v>53</v>
      </c>
      <c r="C13" s="36" t="s">
        <v>1933</v>
      </c>
      <c r="D13" s="34" t="s">
        <v>1934</v>
      </c>
      <c r="E13" s="11" t="s">
        <v>1910</v>
      </c>
      <c r="F13" s="11">
        <v>4</v>
      </c>
      <c r="G13" s="11" t="s">
        <v>13</v>
      </c>
      <c r="H13" s="23" t="s">
        <v>1935</v>
      </c>
      <c r="I13" s="35">
        <v>0.1</v>
      </c>
      <c r="J13" s="35">
        <v>0.1</v>
      </c>
      <c r="K13" s="35">
        <v>0.1</v>
      </c>
      <c r="L13" s="35">
        <v>0.7</v>
      </c>
      <c r="M13" s="11">
        <v>25</v>
      </c>
      <c r="N13" s="11">
        <v>25</v>
      </c>
      <c r="O13" s="13">
        <v>25</v>
      </c>
      <c r="P13" s="13">
        <v>25</v>
      </c>
    </row>
    <row r="14" spans="1:16" s="13" customFormat="1" ht="15.75" x14ac:dyDescent="0.25">
      <c r="A14" s="13">
        <v>12</v>
      </c>
      <c r="B14" s="86" t="s">
        <v>1723</v>
      </c>
      <c r="C14" s="10" t="s">
        <v>1936</v>
      </c>
      <c r="D14" s="34" t="s">
        <v>1937</v>
      </c>
      <c r="E14" s="11" t="s">
        <v>1910</v>
      </c>
      <c r="F14" s="11">
        <v>4</v>
      </c>
      <c r="G14" s="11" t="s">
        <v>27</v>
      </c>
      <c r="H14" s="23" t="s">
        <v>1938</v>
      </c>
      <c r="I14" s="35">
        <v>0.1</v>
      </c>
      <c r="J14" s="35">
        <v>0.1</v>
      </c>
      <c r="K14" s="35">
        <v>0.1</v>
      </c>
      <c r="L14" s="35">
        <v>0.7</v>
      </c>
      <c r="M14" s="11">
        <v>25</v>
      </c>
      <c r="N14" s="11">
        <v>25</v>
      </c>
      <c r="O14" s="13">
        <v>25</v>
      </c>
      <c r="P14" s="13">
        <v>25</v>
      </c>
    </row>
    <row r="15" spans="1:16" s="13" customFormat="1" ht="15.75" x14ac:dyDescent="0.25">
      <c r="A15" s="13">
        <v>13</v>
      </c>
      <c r="B15" s="86" t="s">
        <v>1939</v>
      </c>
      <c r="C15" s="10" t="s">
        <v>1940</v>
      </c>
      <c r="D15" s="34" t="s">
        <v>1941</v>
      </c>
      <c r="E15" s="11" t="s">
        <v>1910</v>
      </c>
      <c r="F15" s="11">
        <v>4</v>
      </c>
      <c r="G15" s="11" t="s">
        <v>13</v>
      </c>
      <c r="H15" s="23" t="s">
        <v>1942</v>
      </c>
      <c r="I15" s="35">
        <v>0.1</v>
      </c>
      <c r="J15" s="35">
        <v>0.1</v>
      </c>
      <c r="K15" s="35">
        <v>0.1</v>
      </c>
      <c r="L15" s="35">
        <v>0.7</v>
      </c>
      <c r="M15" s="11">
        <v>25</v>
      </c>
      <c r="N15" s="11">
        <v>25</v>
      </c>
      <c r="O15" s="13">
        <v>25</v>
      </c>
      <c r="P15" s="13">
        <v>25</v>
      </c>
    </row>
    <row r="16" spans="1:16" s="13" customFormat="1" ht="15.75" x14ac:dyDescent="0.25">
      <c r="A16" s="13">
        <v>14</v>
      </c>
      <c r="B16" s="86" t="s">
        <v>1943</v>
      </c>
      <c r="C16" s="33" t="s">
        <v>1944</v>
      </c>
      <c r="D16" s="34" t="s">
        <v>1945</v>
      </c>
      <c r="E16" s="11" t="s">
        <v>1910</v>
      </c>
      <c r="F16" s="11">
        <v>4</v>
      </c>
      <c r="G16" s="11" t="s">
        <v>13</v>
      </c>
      <c r="H16" s="3" t="s">
        <v>1946</v>
      </c>
      <c r="I16" s="35">
        <v>0.1</v>
      </c>
      <c r="J16" s="35">
        <v>0.1</v>
      </c>
      <c r="K16" s="35">
        <v>0.1</v>
      </c>
      <c r="L16" s="35">
        <v>0.7</v>
      </c>
      <c r="M16" s="11">
        <v>25</v>
      </c>
      <c r="N16" s="11">
        <v>25</v>
      </c>
      <c r="O16" s="13">
        <v>25</v>
      </c>
      <c r="P16" s="13">
        <v>25</v>
      </c>
    </row>
    <row r="17" spans="1:16" s="13" customFormat="1" ht="15.75" x14ac:dyDescent="0.25">
      <c r="A17" s="13">
        <v>15</v>
      </c>
      <c r="B17" s="86" t="s">
        <v>47</v>
      </c>
      <c r="C17" s="10" t="s">
        <v>1947</v>
      </c>
      <c r="D17" s="37" t="s">
        <v>1925</v>
      </c>
      <c r="E17" s="11" t="s">
        <v>1910</v>
      </c>
      <c r="F17" s="11">
        <v>4</v>
      </c>
      <c r="G17" s="11" t="s">
        <v>13</v>
      </c>
      <c r="H17" s="23" t="s">
        <v>1948</v>
      </c>
      <c r="I17" s="35">
        <v>0.1</v>
      </c>
      <c r="J17" s="35">
        <v>0.1</v>
      </c>
      <c r="K17" s="35">
        <v>0.1</v>
      </c>
      <c r="L17" s="35">
        <v>0.7</v>
      </c>
      <c r="M17" s="11">
        <v>25</v>
      </c>
      <c r="N17" s="11">
        <v>25</v>
      </c>
      <c r="O17" s="13">
        <v>25</v>
      </c>
      <c r="P17" s="13">
        <v>25</v>
      </c>
    </row>
    <row r="18" spans="1:16" s="13" customFormat="1" ht="15.75" x14ac:dyDescent="0.25">
      <c r="B18" s="88" t="s">
        <v>50</v>
      </c>
      <c r="C18" s="10" t="s">
        <v>1949</v>
      </c>
      <c r="D18" s="37" t="s">
        <v>1941</v>
      </c>
      <c r="E18" s="11" t="s">
        <v>297</v>
      </c>
      <c r="F18" s="11"/>
      <c r="G18" s="11" t="s">
        <v>13</v>
      </c>
      <c r="H18" s="23" t="s">
        <v>1948</v>
      </c>
      <c r="I18" s="35">
        <v>0.1</v>
      </c>
      <c r="J18" s="35">
        <v>0.1</v>
      </c>
      <c r="K18" s="35">
        <v>0.1</v>
      </c>
      <c r="L18" s="35">
        <v>0.7</v>
      </c>
      <c r="M18" s="11">
        <v>25</v>
      </c>
      <c r="N18" s="11">
        <v>25</v>
      </c>
      <c r="O18" s="13">
        <v>25</v>
      </c>
      <c r="P18" s="13">
        <v>25</v>
      </c>
    </row>
    <row r="19" spans="1:16" s="13" customFormat="1" ht="15.75" x14ac:dyDescent="0.25">
      <c r="B19" s="88" t="s">
        <v>47</v>
      </c>
      <c r="C19" s="10" t="s">
        <v>1950</v>
      </c>
      <c r="D19" s="37" t="s">
        <v>1941</v>
      </c>
      <c r="E19" s="11" t="s">
        <v>297</v>
      </c>
      <c r="F19" s="11"/>
      <c r="G19" s="11" t="s">
        <v>13</v>
      </c>
      <c r="H19" s="3" t="s">
        <v>1951</v>
      </c>
      <c r="I19" s="35">
        <v>0.1</v>
      </c>
      <c r="J19" s="35">
        <v>0.1</v>
      </c>
      <c r="K19" s="35">
        <v>0.1</v>
      </c>
      <c r="L19" s="35">
        <v>0.7</v>
      </c>
      <c r="M19" s="11">
        <v>25</v>
      </c>
      <c r="N19" s="11">
        <v>25</v>
      </c>
      <c r="O19" s="13">
        <v>25</v>
      </c>
      <c r="P19" s="13">
        <v>25</v>
      </c>
    </row>
    <row r="20" spans="1:16" s="13" customFormat="1" ht="15.75" x14ac:dyDescent="0.25">
      <c r="A20" s="13">
        <v>15</v>
      </c>
      <c r="B20" s="86" t="s">
        <v>1952</v>
      </c>
      <c r="C20" s="33" t="s">
        <v>1953</v>
      </c>
      <c r="D20" s="34" t="s">
        <v>1954</v>
      </c>
      <c r="E20" s="11" t="s">
        <v>1910</v>
      </c>
      <c r="F20" s="11">
        <v>4</v>
      </c>
      <c r="G20" s="11" t="s">
        <v>13</v>
      </c>
      <c r="H20" s="23" t="s">
        <v>1955</v>
      </c>
      <c r="I20" s="35">
        <v>0.1</v>
      </c>
      <c r="J20" s="35">
        <v>0.1</v>
      </c>
      <c r="K20" s="35">
        <v>0.1</v>
      </c>
      <c r="L20" s="35">
        <v>0.7</v>
      </c>
      <c r="M20" s="11">
        <v>25</v>
      </c>
      <c r="N20" s="11">
        <v>25</v>
      </c>
      <c r="O20" s="13">
        <v>25</v>
      </c>
      <c r="P20" s="13">
        <v>25</v>
      </c>
    </row>
    <row r="21" spans="1:16" s="13" customFormat="1" ht="15.75" x14ac:dyDescent="0.25">
      <c r="A21" s="13">
        <v>16</v>
      </c>
      <c r="B21" s="86" t="s">
        <v>58</v>
      </c>
      <c r="C21" s="10" t="s">
        <v>1956</v>
      </c>
      <c r="D21" s="34" t="s">
        <v>1957</v>
      </c>
      <c r="E21" s="11" t="s">
        <v>1910</v>
      </c>
      <c r="F21" s="11">
        <v>4</v>
      </c>
      <c r="G21" s="11" t="s">
        <v>13</v>
      </c>
      <c r="H21" s="4" t="s">
        <v>1958</v>
      </c>
      <c r="I21" s="35">
        <v>0.1</v>
      </c>
      <c r="J21" s="35">
        <v>0.1</v>
      </c>
      <c r="K21" s="35">
        <v>0.1</v>
      </c>
      <c r="L21" s="35">
        <v>0.7</v>
      </c>
      <c r="M21" s="11">
        <v>25</v>
      </c>
      <c r="N21" s="11">
        <v>25</v>
      </c>
      <c r="O21" s="13">
        <v>25</v>
      </c>
      <c r="P21" s="13">
        <v>25</v>
      </c>
    </row>
    <row r="22" spans="1:16" s="13" customFormat="1" ht="15.75" x14ac:dyDescent="0.25">
      <c r="A22" s="13">
        <v>17</v>
      </c>
      <c r="B22" s="86" t="s">
        <v>373</v>
      </c>
      <c r="C22" s="10" t="s">
        <v>1959</v>
      </c>
      <c r="D22" s="34" t="s">
        <v>1960</v>
      </c>
      <c r="E22" s="11" t="s">
        <v>1910</v>
      </c>
      <c r="F22" s="11">
        <v>4</v>
      </c>
      <c r="G22" s="11" t="s">
        <v>13</v>
      </c>
      <c r="H22" s="23" t="s">
        <v>1961</v>
      </c>
      <c r="I22" s="35">
        <v>0.1</v>
      </c>
      <c r="J22" s="35">
        <v>0.1</v>
      </c>
      <c r="K22" s="35">
        <v>0.1</v>
      </c>
      <c r="L22" s="35">
        <v>0.7</v>
      </c>
      <c r="M22" s="11">
        <v>25</v>
      </c>
      <c r="N22" s="11">
        <v>25</v>
      </c>
      <c r="O22" s="13">
        <v>25</v>
      </c>
      <c r="P22" s="13">
        <v>25</v>
      </c>
    </row>
    <row r="23" spans="1:16" s="13" customFormat="1" ht="15.75" x14ac:dyDescent="0.25">
      <c r="A23" s="38" t="s">
        <v>1572</v>
      </c>
      <c r="B23" s="86" t="s">
        <v>1809</v>
      </c>
      <c r="C23" s="10" t="s">
        <v>1962</v>
      </c>
      <c r="D23" s="34" t="s">
        <v>1937</v>
      </c>
      <c r="E23" s="11" t="s">
        <v>1910</v>
      </c>
      <c r="F23" s="39">
        <v>4</v>
      </c>
      <c r="G23" s="11" t="s">
        <v>13</v>
      </c>
      <c r="H23" s="23" t="s">
        <v>1963</v>
      </c>
      <c r="I23" s="35">
        <v>0.1</v>
      </c>
      <c r="J23" s="35">
        <v>0.1</v>
      </c>
      <c r="K23" s="35">
        <v>0.1</v>
      </c>
      <c r="L23" s="35">
        <v>0.7</v>
      </c>
      <c r="M23" s="11">
        <v>25</v>
      </c>
      <c r="N23" s="11">
        <v>25</v>
      </c>
      <c r="O23" s="13">
        <v>25</v>
      </c>
      <c r="P23" s="13">
        <v>25</v>
      </c>
    </row>
    <row r="24" spans="1:16" s="13" customFormat="1" ht="15.75" x14ac:dyDescent="0.25">
      <c r="A24" s="38"/>
      <c r="B24" s="86"/>
      <c r="C24" s="40" t="s">
        <v>1964</v>
      </c>
      <c r="D24" s="34" t="s">
        <v>1965</v>
      </c>
      <c r="E24" s="11"/>
      <c r="F24" s="39"/>
      <c r="G24" s="11"/>
      <c r="H24" s="23"/>
      <c r="I24" s="35">
        <v>0.1</v>
      </c>
      <c r="J24" s="35">
        <v>0.1</v>
      </c>
      <c r="K24" s="35">
        <v>0.1</v>
      </c>
      <c r="L24" s="35">
        <v>0.7</v>
      </c>
      <c r="M24" s="11"/>
      <c r="N24" s="11"/>
    </row>
    <row r="25" spans="1:16" s="13" customFormat="1" ht="15.75" x14ac:dyDescent="0.25">
      <c r="A25" s="38"/>
      <c r="B25" s="89" t="s">
        <v>1164</v>
      </c>
      <c r="C25" s="10" t="s">
        <v>1966</v>
      </c>
      <c r="D25" s="34" t="s">
        <v>1967</v>
      </c>
      <c r="E25" s="11" t="s">
        <v>226</v>
      </c>
      <c r="F25" s="39">
        <v>100</v>
      </c>
      <c r="G25" s="11" t="s">
        <v>13</v>
      </c>
      <c r="H25" s="41" t="s">
        <v>1968</v>
      </c>
      <c r="I25" s="35">
        <v>0.1</v>
      </c>
      <c r="J25" s="35">
        <v>0.1</v>
      </c>
      <c r="K25" s="35">
        <v>0.1</v>
      </c>
      <c r="L25" s="35">
        <v>0.7</v>
      </c>
      <c r="M25" s="11">
        <v>25</v>
      </c>
      <c r="N25" s="11">
        <v>25</v>
      </c>
      <c r="O25" s="13">
        <v>25</v>
      </c>
      <c r="P25" s="13">
        <v>25</v>
      </c>
    </row>
    <row r="26" spans="1:16" s="13" customFormat="1" ht="15.75" x14ac:dyDescent="0.25">
      <c r="A26" s="38"/>
      <c r="B26" s="86" t="s">
        <v>132</v>
      </c>
      <c r="C26" s="10" t="s">
        <v>1969</v>
      </c>
      <c r="D26" s="34" t="s">
        <v>1970</v>
      </c>
      <c r="E26" s="11" t="s">
        <v>1910</v>
      </c>
      <c r="F26" s="39">
        <v>36</v>
      </c>
      <c r="G26" s="11" t="s">
        <v>13</v>
      </c>
      <c r="H26" s="3" t="s">
        <v>1968</v>
      </c>
      <c r="I26" s="35">
        <v>0.1</v>
      </c>
      <c r="J26" s="35">
        <v>0.1</v>
      </c>
      <c r="K26" s="35">
        <v>0.1</v>
      </c>
      <c r="L26" s="35">
        <v>0.7</v>
      </c>
      <c r="M26" s="11">
        <v>25</v>
      </c>
      <c r="N26" s="11">
        <v>25</v>
      </c>
      <c r="O26" s="13">
        <v>25</v>
      </c>
      <c r="P26" s="13">
        <v>25</v>
      </c>
    </row>
    <row r="27" spans="1:16" s="13" customFormat="1" ht="15.75" x14ac:dyDescent="0.25">
      <c r="A27" s="38"/>
      <c r="B27" s="90" t="s">
        <v>114</v>
      </c>
      <c r="C27" s="10" t="s">
        <v>1971</v>
      </c>
      <c r="D27" s="34" t="s">
        <v>1972</v>
      </c>
      <c r="E27" s="11" t="s">
        <v>1910</v>
      </c>
      <c r="F27" s="39">
        <v>240</v>
      </c>
      <c r="G27" s="11" t="s">
        <v>13</v>
      </c>
      <c r="H27" s="3" t="s">
        <v>1968</v>
      </c>
      <c r="I27" s="35">
        <v>0.1</v>
      </c>
      <c r="J27" s="35">
        <v>0.1</v>
      </c>
      <c r="K27" s="35">
        <v>0.1</v>
      </c>
      <c r="L27" s="35">
        <v>0.7</v>
      </c>
      <c r="M27" s="11">
        <v>25</v>
      </c>
      <c r="N27" s="11">
        <v>25</v>
      </c>
      <c r="O27" s="13">
        <v>25</v>
      </c>
      <c r="P27" s="13">
        <v>25</v>
      </c>
    </row>
    <row r="28" spans="1:16" s="13" customFormat="1" ht="15.75" x14ac:dyDescent="0.25">
      <c r="A28" s="38"/>
      <c r="B28" s="88" t="s">
        <v>86</v>
      </c>
      <c r="C28" s="10" t="s">
        <v>1973</v>
      </c>
      <c r="D28" s="34" t="s">
        <v>1974</v>
      </c>
      <c r="E28" s="11" t="s">
        <v>297</v>
      </c>
      <c r="F28" s="39" t="s">
        <v>297</v>
      </c>
      <c r="G28" s="11" t="s">
        <v>13</v>
      </c>
      <c r="H28" s="3" t="s">
        <v>1975</v>
      </c>
      <c r="I28" s="35">
        <v>0.1</v>
      </c>
      <c r="J28" s="35">
        <v>0.1</v>
      </c>
      <c r="K28" s="35">
        <v>0.1</v>
      </c>
      <c r="L28" s="35">
        <v>0.7</v>
      </c>
      <c r="M28" s="11">
        <v>25</v>
      </c>
      <c r="N28" s="11">
        <v>25</v>
      </c>
      <c r="O28" s="13">
        <v>25</v>
      </c>
      <c r="P28" s="13">
        <v>25</v>
      </c>
    </row>
    <row r="29" spans="1:16" s="13" customFormat="1" ht="15.75" x14ac:dyDescent="0.25">
      <c r="A29" s="38"/>
      <c r="B29" s="90" t="s">
        <v>132</v>
      </c>
      <c r="C29" s="10" t="s">
        <v>133</v>
      </c>
      <c r="D29" s="34" t="s">
        <v>1976</v>
      </c>
      <c r="E29" s="11" t="s">
        <v>297</v>
      </c>
      <c r="F29" s="39" t="s">
        <v>297</v>
      </c>
      <c r="G29" s="11" t="s">
        <v>13</v>
      </c>
      <c r="H29" s="3" t="s">
        <v>1975</v>
      </c>
      <c r="I29" s="35">
        <v>0.1</v>
      </c>
      <c r="J29" s="35">
        <v>0.1</v>
      </c>
      <c r="K29" s="35">
        <v>0.1</v>
      </c>
      <c r="L29" s="35">
        <v>0.7</v>
      </c>
      <c r="M29" s="11">
        <v>25</v>
      </c>
      <c r="N29" s="11">
        <v>25</v>
      </c>
      <c r="O29" s="13">
        <v>25</v>
      </c>
      <c r="P29" s="13">
        <v>25</v>
      </c>
    </row>
    <row r="30" spans="1:16" s="13" customFormat="1" ht="15.75" x14ac:dyDescent="0.25">
      <c r="A30" s="38"/>
      <c r="B30" s="86" t="s">
        <v>1688</v>
      </c>
      <c r="C30" s="10" t="s">
        <v>91</v>
      </c>
      <c r="D30" s="34" t="s">
        <v>1972</v>
      </c>
      <c r="E30" s="11" t="s">
        <v>297</v>
      </c>
      <c r="F30" s="39">
        <v>67</v>
      </c>
      <c r="G30" s="11" t="s">
        <v>13</v>
      </c>
      <c r="H30" s="3" t="s">
        <v>1975</v>
      </c>
      <c r="I30" s="35">
        <v>0.1</v>
      </c>
      <c r="J30" s="35">
        <v>0.1</v>
      </c>
      <c r="K30" s="35">
        <v>0.1</v>
      </c>
      <c r="L30" s="35">
        <v>0.7</v>
      </c>
      <c r="M30" s="11">
        <v>25</v>
      </c>
      <c r="N30" s="11">
        <v>25</v>
      </c>
      <c r="O30" s="13">
        <v>25</v>
      </c>
      <c r="P30" s="13">
        <v>25</v>
      </c>
    </row>
    <row r="31" spans="1:16" s="13" customFormat="1" ht="15.75" x14ac:dyDescent="0.25">
      <c r="A31" s="38"/>
      <c r="B31" s="88" t="s">
        <v>126</v>
      </c>
      <c r="C31" s="10" t="s">
        <v>127</v>
      </c>
      <c r="D31" s="34" t="s">
        <v>1957</v>
      </c>
      <c r="E31" s="11" t="s">
        <v>297</v>
      </c>
      <c r="F31" s="39" t="s">
        <v>297</v>
      </c>
      <c r="G31" s="11" t="s">
        <v>13</v>
      </c>
      <c r="H31" s="3" t="s">
        <v>1975</v>
      </c>
      <c r="I31" s="35">
        <v>0.1</v>
      </c>
      <c r="J31" s="35">
        <v>0.1</v>
      </c>
      <c r="K31" s="35">
        <v>0.1</v>
      </c>
      <c r="L31" s="35">
        <v>0.7</v>
      </c>
      <c r="M31" s="11">
        <v>25</v>
      </c>
      <c r="N31" s="11">
        <v>25</v>
      </c>
      <c r="O31" s="13">
        <v>25</v>
      </c>
      <c r="P31" s="13">
        <v>25</v>
      </c>
    </row>
    <row r="32" spans="1:16" s="13" customFormat="1" ht="15.75" x14ac:dyDescent="0.25">
      <c r="A32" s="38"/>
      <c r="B32" s="86" t="s">
        <v>942</v>
      </c>
      <c r="C32" s="10" t="s">
        <v>89</v>
      </c>
      <c r="D32" s="34" t="s">
        <v>1977</v>
      </c>
      <c r="E32" s="11" t="s">
        <v>297</v>
      </c>
      <c r="F32" s="39" t="s">
        <v>297</v>
      </c>
      <c r="G32" s="11" t="s">
        <v>13</v>
      </c>
      <c r="H32" s="3" t="s">
        <v>1975</v>
      </c>
      <c r="I32" s="35">
        <v>0.1</v>
      </c>
      <c r="J32" s="35">
        <v>0.1</v>
      </c>
      <c r="K32" s="35">
        <v>0.1</v>
      </c>
      <c r="L32" s="35">
        <v>0.7</v>
      </c>
      <c r="M32" s="11">
        <v>25</v>
      </c>
      <c r="N32" s="11">
        <v>25</v>
      </c>
      <c r="O32" s="13">
        <v>25</v>
      </c>
      <c r="P32" s="13">
        <v>25</v>
      </c>
    </row>
    <row r="33" spans="1:16" s="13" customFormat="1" ht="15.75" x14ac:dyDescent="0.25">
      <c r="A33" s="38"/>
      <c r="B33" s="86" t="s">
        <v>102</v>
      </c>
      <c r="C33" s="10" t="s">
        <v>103</v>
      </c>
      <c r="D33" s="34" t="s">
        <v>1978</v>
      </c>
      <c r="E33" s="11" t="s">
        <v>239</v>
      </c>
      <c r="F33" s="39">
        <v>16</v>
      </c>
      <c r="G33" s="11" t="s">
        <v>13</v>
      </c>
      <c r="H33" s="3" t="s">
        <v>1979</v>
      </c>
      <c r="I33" s="35">
        <v>0.1</v>
      </c>
      <c r="J33" s="35">
        <v>0.1</v>
      </c>
      <c r="K33" s="35">
        <v>0.1</v>
      </c>
      <c r="L33" s="35">
        <v>0.7</v>
      </c>
      <c r="M33" s="11">
        <v>25</v>
      </c>
      <c r="N33" s="11">
        <v>25</v>
      </c>
      <c r="O33" s="13">
        <v>25</v>
      </c>
      <c r="P33" s="13">
        <v>25</v>
      </c>
    </row>
    <row r="34" spans="1:16" s="13" customFormat="1" ht="15.75" x14ac:dyDescent="0.25">
      <c r="A34" s="38"/>
      <c r="B34" s="86" t="s">
        <v>1700</v>
      </c>
      <c r="C34" s="10" t="s">
        <v>1701</v>
      </c>
      <c r="D34" s="34" t="s">
        <v>1980</v>
      </c>
      <c r="E34" s="11" t="s">
        <v>297</v>
      </c>
      <c r="F34" s="39" t="s">
        <v>297</v>
      </c>
      <c r="G34" s="11" t="s">
        <v>13</v>
      </c>
      <c r="H34" s="3" t="s">
        <v>1979</v>
      </c>
      <c r="I34" s="35">
        <v>0.1</v>
      </c>
      <c r="J34" s="35">
        <v>0.1</v>
      </c>
      <c r="K34" s="35">
        <v>0.1</v>
      </c>
      <c r="L34" s="35">
        <v>0.7</v>
      </c>
      <c r="M34" s="11">
        <v>25</v>
      </c>
      <c r="N34" s="11">
        <v>25</v>
      </c>
      <c r="O34" s="13">
        <v>25</v>
      </c>
      <c r="P34" s="13">
        <v>25</v>
      </c>
    </row>
    <row r="35" spans="1:16" s="13" customFormat="1" ht="15.75" x14ac:dyDescent="0.25">
      <c r="A35" s="38"/>
      <c r="B35" s="86" t="s">
        <v>952</v>
      </c>
      <c r="C35" s="10" t="s">
        <v>1695</v>
      </c>
      <c r="D35" s="34" t="s">
        <v>1981</v>
      </c>
      <c r="E35" s="11" t="s">
        <v>297</v>
      </c>
      <c r="F35" s="39" t="s">
        <v>297</v>
      </c>
      <c r="G35" s="11" t="s">
        <v>13</v>
      </c>
      <c r="H35" s="3" t="s">
        <v>1979</v>
      </c>
      <c r="I35" s="35">
        <v>0.1</v>
      </c>
      <c r="J35" s="35">
        <v>0.1</v>
      </c>
      <c r="K35" s="35">
        <v>0.1</v>
      </c>
      <c r="L35" s="35">
        <v>0.7</v>
      </c>
      <c r="M35" s="11">
        <v>25</v>
      </c>
      <c r="N35" s="11">
        <v>25</v>
      </c>
      <c r="O35" s="13">
        <v>25</v>
      </c>
      <c r="P35" s="13">
        <v>25</v>
      </c>
    </row>
    <row r="36" spans="1:16" s="13" customFormat="1" ht="15.75" x14ac:dyDescent="0.25">
      <c r="A36" s="38"/>
      <c r="B36" s="86" t="s">
        <v>1982</v>
      </c>
      <c r="C36" s="10" t="s">
        <v>93</v>
      </c>
      <c r="D36" s="34" t="s">
        <v>1983</v>
      </c>
      <c r="E36" s="11" t="s">
        <v>1984</v>
      </c>
      <c r="F36" s="39" t="s">
        <v>297</v>
      </c>
      <c r="G36" s="11" t="s">
        <v>13</v>
      </c>
      <c r="H36" s="3" t="s">
        <v>1979</v>
      </c>
      <c r="I36" s="35">
        <v>0.1</v>
      </c>
      <c r="J36" s="35">
        <v>0.1</v>
      </c>
      <c r="K36" s="35">
        <v>0.1</v>
      </c>
      <c r="L36" s="35">
        <v>0.7</v>
      </c>
      <c r="M36" s="11">
        <v>25</v>
      </c>
      <c r="N36" s="11">
        <v>25</v>
      </c>
      <c r="O36" s="13">
        <v>25</v>
      </c>
      <c r="P36" s="13">
        <v>25</v>
      </c>
    </row>
    <row r="37" spans="1:16" s="13" customFormat="1" ht="15.75" x14ac:dyDescent="0.25">
      <c r="A37" s="38"/>
      <c r="B37" s="86" t="s">
        <v>1691</v>
      </c>
      <c r="C37" s="10" t="s">
        <v>99</v>
      </c>
      <c r="D37" s="34" t="s">
        <v>1985</v>
      </c>
      <c r="E37" s="11" t="s">
        <v>297</v>
      </c>
      <c r="F37" s="39" t="s">
        <v>297</v>
      </c>
      <c r="G37" s="11" t="s">
        <v>13</v>
      </c>
      <c r="H37" s="42" t="s">
        <v>1986</v>
      </c>
      <c r="I37" s="35">
        <v>0.1</v>
      </c>
      <c r="J37" s="35">
        <v>0.1</v>
      </c>
      <c r="K37" s="35">
        <v>0.1</v>
      </c>
      <c r="L37" s="35">
        <v>0.7</v>
      </c>
      <c r="M37" s="11">
        <v>25</v>
      </c>
      <c r="N37" s="11">
        <v>25</v>
      </c>
      <c r="O37" s="13">
        <v>25</v>
      </c>
      <c r="P37" s="13">
        <v>25</v>
      </c>
    </row>
    <row r="38" spans="1:16" s="13" customFormat="1" ht="15.75" x14ac:dyDescent="0.25">
      <c r="A38" s="38"/>
      <c r="B38" s="86" t="s">
        <v>1692</v>
      </c>
      <c r="C38" s="10" t="s">
        <v>105</v>
      </c>
      <c r="D38" s="34" t="s">
        <v>1987</v>
      </c>
      <c r="E38" s="11" t="s">
        <v>230</v>
      </c>
      <c r="F38" s="39" t="s">
        <v>297</v>
      </c>
      <c r="G38" s="11" t="s">
        <v>13</v>
      </c>
      <c r="H38" s="3" t="s">
        <v>1988</v>
      </c>
      <c r="I38" s="35">
        <v>0.1</v>
      </c>
      <c r="J38" s="35">
        <v>0.1</v>
      </c>
      <c r="K38" s="35">
        <v>0.1</v>
      </c>
      <c r="L38" s="35">
        <v>0.7</v>
      </c>
      <c r="M38" s="11">
        <v>25</v>
      </c>
      <c r="N38" s="11">
        <v>25</v>
      </c>
      <c r="O38" s="13">
        <v>25</v>
      </c>
      <c r="P38" s="13">
        <v>25</v>
      </c>
    </row>
    <row r="39" spans="1:16" s="13" customFormat="1" ht="15.75" x14ac:dyDescent="0.25">
      <c r="A39" s="43">
        <v>20</v>
      </c>
      <c r="B39" s="91"/>
      <c r="C39" s="44" t="s">
        <v>1989</v>
      </c>
      <c r="D39" s="34"/>
      <c r="E39" s="11"/>
      <c r="F39" s="39"/>
      <c r="G39" s="11"/>
      <c r="H39" s="4"/>
      <c r="I39" s="35">
        <v>0.1</v>
      </c>
      <c r="J39" s="35">
        <v>0.1</v>
      </c>
      <c r="K39" s="35">
        <v>0.1</v>
      </c>
      <c r="L39" s="35">
        <v>0.7</v>
      </c>
      <c r="M39" s="11"/>
      <c r="N39" s="11"/>
    </row>
    <row r="40" spans="1:16" s="13" customFormat="1" ht="15.75" x14ac:dyDescent="0.25">
      <c r="A40" s="38"/>
      <c r="B40" s="92" t="s">
        <v>293</v>
      </c>
      <c r="C40" s="33" t="s">
        <v>1796</v>
      </c>
      <c r="D40" s="34" t="s">
        <v>1990</v>
      </c>
      <c r="E40" s="11" t="s">
        <v>297</v>
      </c>
      <c r="F40" s="39" t="s">
        <v>297</v>
      </c>
      <c r="G40" s="11" t="s">
        <v>13</v>
      </c>
      <c r="H40" s="3" t="s">
        <v>1991</v>
      </c>
      <c r="I40" s="35">
        <v>0.1</v>
      </c>
      <c r="J40" s="35">
        <v>0.1</v>
      </c>
      <c r="K40" s="35">
        <v>0.1</v>
      </c>
      <c r="L40" s="35">
        <v>0.7</v>
      </c>
      <c r="M40" s="11">
        <v>25</v>
      </c>
      <c r="N40" s="11">
        <v>25</v>
      </c>
      <c r="O40" s="13">
        <v>25</v>
      </c>
      <c r="P40" s="13">
        <v>25</v>
      </c>
    </row>
    <row r="41" spans="1:16" s="13" customFormat="1" ht="15.75" x14ac:dyDescent="0.25">
      <c r="A41" s="38"/>
      <c r="B41" s="88" t="s">
        <v>75</v>
      </c>
      <c r="C41" s="4" t="s">
        <v>300</v>
      </c>
      <c r="D41" s="34" t="s">
        <v>1992</v>
      </c>
      <c r="E41" s="11" t="s">
        <v>1993</v>
      </c>
      <c r="F41" s="39">
        <v>48</v>
      </c>
      <c r="G41" s="11" t="s">
        <v>13</v>
      </c>
      <c r="H41" s="4" t="s">
        <v>1994</v>
      </c>
      <c r="I41" s="35">
        <v>0.1</v>
      </c>
      <c r="J41" s="35">
        <v>0.1</v>
      </c>
      <c r="K41" s="35">
        <v>0.1</v>
      </c>
      <c r="L41" s="35">
        <v>0.7</v>
      </c>
      <c r="M41" s="11">
        <v>25</v>
      </c>
      <c r="N41" s="11">
        <v>25</v>
      </c>
      <c r="O41" s="13">
        <v>25</v>
      </c>
      <c r="P41" s="13">
        <v>25</v>
      </c>
    </row>
    <row r="42" spans="1:16" s="13" customFormat="1" ht="15.75" x14ac:dyDescent="0.25">
      <c r="A42" s="38"/>
      <c r="B42" s="88" t="s">
        <v>69</v>
      </c>
      <c r="C42" s="33" t="s">
        <v>281</v>
      </c>
      <c r="D42" s="34" t="s">
        <v>1995</v>
      </c>
      <c r="E42" s="11" t="s">
        <v>1215</v>
      </c>
      <c r="F42" s="39">
        <v>1056</v>
      </c>
      <c r="G42" s="11" t="s">
        <v>13</v>
      </c>
      <c r="H42" s="3" t="s">
        <v>1991</v>
      </c>
      <c r="I42" s="35">
        <v>0.1</v>
      </c>
      <c r="J42" s="35">
        <v>0.1</v>
      </c>
      <c r="K42" s="35">
        <v>0.1</v>
      </c>
      <c r="L42" s="35">
        <v>0.7</v>
      </c>
      <c r="M42" s="11">
        <v>25</v>
      </c>
      <c r="N42" s="11">
        <v>25</v>
      </c>
      <c r="O42" s="13">
        <v>25</v>
      </c>
      <c r="P42" s="13">
        <v>25</v>
      </c>
    </row>
    <row r="43" spans="1:16" s="13" customFormat="1" ht="15.75" x14ac:dyDescent="0.25">
      <c r="A43" s="38"/>
      <c r="B43" s="88" t="s">
        <v>73</v>
      </c>
      <c r="C43" s="33" t="s">
        <v>285</v>
      </c>
      <c r="D43" s="34" t="s">
        <v>1996</v>
      </c>
      <c r="E43" s="11" t="s">
        <v>1052</v>
      </c>
      <c r="F43" s="39">
        <v>12</v>
      </c>
      <c r="G43" s="11" t="s">
        <v>13</v>
      </c>
      <c r="H43" s="4" t="s">
        <v>1994</v>
      </c>
      <c r="I43" s="35">
        <v>0.1</v>
      </c>
      <c r="J43" s="35">
        <v>0.1</v>
      </c>
      <c r="K43" s="35">
        <v>0.1</v>
      </c>
      <c r="L43" s="35">
        <v>0.7</v>
      </c>
      <c r="M43" s="11">
        <v>25</v>
      </c>
      <c r="N43" s="39">
        <v>25</v>
      </c>
      <c r="O43" s="13">
        <v>25</v>
      </c>
    </row>
    <row r="44" spans="1:16" s="13" customFormat="1" ht="15.75" x14ac:dyDescent="0.25">
      <c r="A44" s="38"/>
      <c r="B44" s="88" t="s">
        <v>69</v>
      </c>
      <c r="C44" s="33" t="s">
        <v>1997</v>
      </c>
      <c r="D44" s="34" t="s">
        <v>1998</v>
      </c>
      <c r="E44" s="11" t="s">
        <v>1052</v>
      </c>
      <c r="F44" s="39">
        <v>264</v>
      </c>
      <c r="G44" s="11" t="s">
        <v>13</v>
      </c>
      <c r="H44" s="4" t="s">
        <v>1999</v>
      </c>
      <c r="I44" s="35">
        <v>0.1</v>
      </c>
      <c r="J44" s="35">
        <v>0.1</v>
      </c>
      <c r="K44" s="35">
        <v>0.1</v>
      </c>
      <c r="L44" s="35">
        <v>0.7</v>
      </c>
      <c r="M44" s="11">
        <v>25</v>
      </c>
      <c r="N44" s="11">
        <v>25</v>
      </c>
      <c r="O44" s="13">
        <v>25</v>
      </c>
      <c r="P44" s="13">
        <v>25</v>
      </c>
    </row>
    <row r="45" spans="1:16" s="13" customFormat="1" ht="15.75" x14ac:dyDescent="0.25">
      <c r="A45" s="38">
        <v>22</v>
      </c>
      <c r="B45" s="86" t="s">
        <v>2000</v>
      </c>
      <c r="C45" s="33" t="s">
        <v>2001</v>
      </c>
      <c r="D45" s="34" t="s">
        <v>2002</v>
      </c>
      <c r="E45" s="11" t="s">
        <v>1910</v>
      </c>
      <c r="F45" s="39">
        <v>4</v>
      </c>
      <c r="G45" s="11" t="s">
        <v>13</v>
      </c>
      <c r="H45" s="45" t="s">
        <v>2003</v>
      </c>
      <c r="I45" s="35">
        <v>0.1</v>
      </c>
      <c r="J45" s="35">
        <v>0.1</v>
      </c>
      <c r="K45" s="35">
        <v>0.1</v>
      </c>
      <c r="L45" s="35">
        <v>0.7</v>
      </c>
      <c r="M45" s="11">
        <v>25</v>
      </c>
      <c r="N45" s="11">
        <v>25</v>
      </c>
      <c r="O45" s="13">
        <v>25</v>
      </c>
      <c r="P45" s="13">
        <v>25</v>
      </c>
    </row>
    <row r="46" spans="1:16" s="13" customFormat="1" ht="15.75" x14ac:dyDescent="0.25">
      <c r="A46" s="38">
        <v>23</v>
      </c>
      <c r="B46" s="86" t="s">
        <v>2004</v>
      </c>
      <c r="C46" s="33" t="s">
        <v>2005</v>
      </c>
      <c r="D46" s="34" t="s">
        <v>1954</v>
      </c>
      <c r="E46" s="11" t="s">
        <v>1910</v>
      </c>
      <c r="F46" s="39">
        <v>4</v>
      </c>
      <c r="G46" s="11" t="s">
        <v>13</v>
      </c>
      <c r="H46" s="23" t="s">
        <v>2006</v>
      </c>
      <c r="I46" s="35">
        <v>0.1</v>
      </c>
      <c r="J46" s="35">
        <v>0.1</v>
      </c>
      <c r="K46" s="35">
        <v>0.1</v>
      </c>
      <c r="L46" s="35">
        <v>0.7</v>
      </c>
      <c r="M46" s="39">
        <v>25</v>
      </c>
      <c r="N46" s="39">
        <v>25</v>
      </c>
      <c r="O46" s="13">
        <v>25</v>
      </c>
      <c r="P46" s="13">
        <v>25</v>
      </c>
    </row>
    <row r="47" spans="1:16" s="13" customFormat="1" ht="15.75" x14ac:dyDescent="0.25">
      <c r="A47" s="38">
        <v>24</v>
      </c>
      <c r="B47" s="86" t="s">
        <v>2007</v>
      </c>
      <c r="C47" s="33" t="s">
        <v>1748</v>
      </c>
      <c r="D47" s="34"/>
      <c r="E47" s="11" t="s">
        <v>1910</v>
      </c>
      <c r="F47" s="39">
        <v>4</v>
      </c>
      <c r="G47" s="11" t="s">
        <v>2008</v>
      </c>
      <c r="H47" s="46" t="s">
        <v>2009</v>
      </c>
      <c r="I47" s="35">
        <v>0.1</v>
      </c>
      <c r="J47" s="35">
        <v>0.1</v>
      </c>
      <c r="K47" s="35">
        <v>0.1</v>
      </c>
      <c r="L47" s="35">
        <v>0.7</v>
      </c>
      <c r="M47" s="39">
        <v>25</v>
      </c>
      <c r="N47" s="39">
        <v>25</v>
      </c>
      <c r="O47" s="13">
        <v>25</v>
      </c>
      <c r="P47" s="13">
        <v>25</v>
      </c>
    </row>
    <row r="48" spans="1:16" s="13" customFormat="1" ht="15.75" x14ac:dyDescent="0.25">
      <c r="A48" s="38"/>
      <c r="B48" s="86"/>
      <c r="C48" s="33" t="s">
        <v>2010</v>
      </c>
      <c r="E48" s="11"/>
      <c r="F48" s="47" t="s">
        <v>2011</v>
      </c>
      <c r="G48" s="11"/>
      <c r="H48" s="48"/>
      <c r="I48" s="35">
        <v>0.1</v>
      </c>
      <c r="J48" s="35">
        <v>0.1</v>
      </c>
      <c r="K48" s="35">
        <v>0.1</v>
      </c>
      <c r="L48" s="35">
        <v>0.7</v>
      </c>
    </row>
    <row r="49" spans="1:16" s="13" customFormat="1" ht="15.75" x14ac:dyDescent="0.25">
      <c r="A49" s="38"/>
      <c r="B49" s="86"/>
      <c r="C49" s="49" t="s">
        <v>2012</v>
      </c>
      <c r="D49" s="34"/>
      <c r="E49" s="11"/>
      <c r="F49" s="39"/>
      <c r="G49" s="11"/>
      <c r="H49" s="50"/>
      <c r="I49" s="35">
        <v>0.1</v>
      </c>
      <c r="J49" s="35">
        <v>0.1</v>
      </c>
      <c r="K49" s="35">
        <v>0.1</v>
      </c>
      <c r="L49" s="35">
        <v>0.7</v>
      </c>
    </row>
    <row r="50" spans="1:16" s="13" customFormat="1" ht="15.75" x14ac:dyDescent="0.25">
      <c r="A50" s="38">
        <v>29</v>
      </c>
      <c r="B50" s="86" t="s">
        <v>2013</v>
      </c>
      <c r="C50" s="10" t="s">
        <v>2014</v>
      </c>
      <c r="D50" s="51">
        <v>50000</v>
      </c>
      <c r="E50" s="11" t="s">
        <v>1910</v>
      </c>
      <c r="F50" s="39">
        <v>2</v>
      </c>
      <c r="G50" s="11" t="s">
        <v>13</v>
      </c>
      <c r="H50" s="50" t="s">
        <v>2015</v>
      </c>
      <c r="I50" s="35">
        <v>0.1</v>
      </c>
      <c r="J50" s="35">
        <v>0.1</v>
      </c>
      <c r="K50" s="35">
        <v>0.1</v>
      </c>
      <c r="L50" s="35">
        <v>0.7</v>
      </c>
      <c r="M50" s="13">
        <v>50</v>
      </c>
      <c r="N50" s="13">
        <v>50</v>
      </c>
      <c r="O50" s="13">
        <v>0</v>
      </c>
      <c r="P50" s="13">
        <v>0</v>
      </c>
    </row>
    <row r="51" spans="1:16" s="13" customFormat="1" ht="15.75" x14ac:dyDescent="0.25">
      <c r="A51" s="38">
        <v>25</v>
      </c>
      <c r="B51" s="93"/>
      <c r="C51" s="40" t="s">
        <v>2016</v>
      </c>
      <c r="D51" s="51"/>
      <c r="E51" s="11"/>
      <c r="F51" s="39"/>
      <c r="G51" s="11"/>
      <c r="H51" s="50"/>
      <c r="I51" s="35">
        <v>0.1</v>
      </c>
      <c r="J51" s="35">
        <v>0.1</v>
      </c>
      <c r="K51" s="35">
        <v>0.1</v>
      </c>
      <c r="L51" s="35">
        <v>0.7</v>
      </c>
    </row>
    <row r="52" spans="1:16" s="13" customFormat="1" ht="15.75" x14ac:dyDescent="0.25">
      <c r="A52" s="38"/>
      <c r="B52" s="94" t="s">
        <v>40</v>
      </c>
      <c r="C52" s="52" t="s">
        <v>2017</v>
      </c>
      <c r="D52" s="51">
        <v>25000</v>
      </c>
      <c r="E52" s="11" t="s">
        <v>1910</v>
      </c>
      <c r="F52" s="39">
        <v>1</v>
      </c>
      <c r="G52" s="11" t="s">
        <v>13</v>
      </c>
      <c r="H52" s="50" t="s">
        <v>2018</v>
      </c>
      <c r="I52" s="35">
        <v>0.1</v>
      </c>
      <c r="J52" s="35">
        <v>0.1</v>
      </c>
      <c r="K52" s="35">
        <v>0.1</v>
      </c>
      <c r="L52" s="35">
        <v>0.7</v>
      </c>
      <c r="M52" s="13">
        <v>100</v>
      </c>
      <c r="N52" s="13">
        <v>0</v>
      </c>
      <c r="O52" s="13">
        <v>0</v>
      </c>
      <c r="P52" s="13">
        <v>0</v>
      </c>
    </row>
    <row r="53" spans="1:16" s="13" customFormat="1" ht="15.75" x14ac:dyDescent="0.25">
      <c r="A53" s="38"/>
      <c r="B53" s="94" t="s">
        <v>56</v>
      </c>
      <c r="C53" s="9" t="s">
        <v>2019</v>
      </c>
      <c r="D53" s="51">
        <v>25000</v>
      </c>
      <c r="E53" s="11" t="s">
        <v>2020</v>
      </c>
      <c r="F53" s="39">
        <v>1</v>
      </c>
      <c r="G53" s="11" t="s">
        <v>13</v>
      </c>
      <c r="H53" s="50" t="s">
        <v>2021</v>
      </c>
      <c r="I53" s="35">
        <v>0.1</v>
      </c>
      <c r="J53" s="35">
        <v>0.1</v>
      </c>
      <c r="K53" s="35">
        <v>0.1</v>
      </c>
      <c r="L53" s="35">
        <v>0.7</v>
      </c>
      <c r="M53" s="13">
        <v>100</v>
      </c>
      <c r="N53" s="13">
        <v>0</v>
      </c>
      <c r="O53" s="13">
        <v>0</v>
      </c>
      <c r="P53" s="13">
        <v>0</v>
      </c>
    </row>
    <row r="54" spans="1:16" s="13" customFormat="1" ht="15.75" x14ac:dyDescent="0.25">
      <c r="A54" s="38">
        <v>26</v>
      </c>
      <c r="B54" s="86"/>
      <c r="C54" s="53" t="s">
        <v>2022</v>
      </c>
      <c r="D54" s="51"/>
      <c r="E54" s="11"/>
      <c r="F54" s="39"/>
      <c r="G54" s="11"/>
      <c r="H54" s="50"/>
      <c r="I54" s="35">
        <v>0.1</v>
      </c>
      <c r="J54" s="35">
        <v>0.1</v>
      </c>
      <c r="K54" s="35">
        <v>0.1</v>
      </c>
      <c r="L54" s="35">
        <v>0.7</v>
      </c>
    </row>
    <row r="55" spans="1:16" s="13" customFormat="1" ht="15.75" x14ac:dyDescent="0.25">
      <c r="A55" s="38"/>
      <c r="B55" s="86" t="s">
        <v>318</v>
      </c>
      <c r="C55" s="54" t="s">
        <v>2023</v>
      </c>
      <c r="D55" s="51">
        <v>75000</v>
      </c>
      <c r="E55" s="11" t="s">
        <v>1910</v>
      </c>
      <c r="F55" s="39">
        <v>1</v>
      </c>
      <c r="G55" s="11" t="s">
        <v>13</v>
      </c>
      <c r="H55" s="50" t="s">
        <v>2024</v>
      </c>
      <c r="I55" s="35">
        <v>0.1</v>
      </c>
      <c r="J55" s="35">
        <v>0.1</v>
      </c>
      <c r="K55" s="35">
        <v>0.1</v>
      </c>
      <c r="L55" s="35">
        <v>0.7</v>
      </c>
      <c r="M55" s="13">
        <v>0</v>
      </c>
      <c r="N55" s="13">
        <v>0</v>
      </c>
      <c r="O55" s="13">
        <v>0</v>
      </c>
      <c r="P55" s="13">
        <v>0</v>
      </c>
    </row>
    <row r="56" spans="1:16" s="13" customFormat="1" ht="15.75" x14ac:dyDescent="0.25">
      <c r="A56" s="38"/>
      <c r="B56" s="86" t="s">
        <v>40</v>
      </c>
      <c r="C56" s="54" t="s">
        <v>2025</v>
      </c>
      <c r="D56" s="51">
        <v>25000</v>
      </c>
      <c r="E56" s="11" t="s">
        <v>1910</v>
      </c>
      <c r="F56" s="39">
        <v>1</v>
      </c>
      <c r="G56" s="11" t="s">
        <v>13</v>
      </c>
      <c r="H56" s="50" t="s">
        <v>2026</v>
      </c>
      <c r="I56" s="35">
        <v>0.1</v>
      </c>
      <c r="J56" s="35">
        <v>0.1</v>
      </c>
      <c r="K56" s="35">
        <v>0.1</v>
      </c>
      <c r="L56" s="35">
        <v>0.7</v>
      </c>
      <c r="M56" s="13">
        <v>100</v>
      </c>
      <c r="N56" s="13">
        <v>0</v>
      </c>
      <c r="O56" s="13">
        <v>0</v>
      </c>
      <c r="P56" s="13">
        <v>0</v>
      </c>
    </row>
    <row r="57" spans="1:16" s="13" customFormat="1" ht="15.75" x14ac:dyDescent="0.25">
      <c r="A57" s="38">
        <v>27</v>
      </c>
      <c r="B57" s="86" t="s">
        <v>1569</v>
      </c>
      <c r="C57" s="10" t="s">
        <v>2027</v>
      </c>
      <c r="D57" s="51">
        <v>100000</v>
      </c>
      <c r="E57" s="11" t="s">
        <v>1910</v>
      </c>
      <c r="F57" s="39">
        <v>1</v>
      </c>
      <c r="G57" s="11" t="s">
        <v>2028</v>
      </c>
      <c r="H57" s="50" t="s">
        <v>2029</v>
      </c>
      <c r="I57" s="35">
        <v>0.1</v>
      </c>
      <c r="J57" s="35">
        <v>0.1</v>
      </c>
      <c r="K57" s="35">
        <v>0.1</v>
      </c>
      <c r="L57" s="35">
        <v>0.7</v>
      </c>
      <c r="M57" s="39">
        <v>100</v>
      </c>
      <c r="N57" s="39">
        <v>0</v>
      </c>
      <c r="O57" s="13">
        <v>0</v>
      </c>
      <c r="P57" s="13">
        <v>0</v>
      </c>
    </row>
    <row r="58" spans="1:16" s="13" customFormat="1" ht="15.75" x14ac:dyDescent="0.25">
      <c r="A58" s="38">
        <v>28</v>
      </c>
      <c r="B58" s="95" t="s">
        <v>2030</v>
      </c>
      <c r="C58" s="10" t="s">
        <v>2031</v>
      </c>
      <c r="D58" s="51">
        <v>30000</v>
      </c>
      <c r="E58" s="11" t="s">
        <v>1910</v>
      </c>
      <c r="F58" s="39">
        <v>5</v>
      </c>
      <c r="G58" s="11" t="s">
        <v>27</v>
      </c>
      <c r="H58" s="50" t="s">
        <v>2029</v>
      </c>
      <c r="I58" s="35">
        <v>0.1</v>
      </c>
      <c r="J58" s="35">
        <v>0.1</v>
      </c>
      <c r="K58" s="35">
        <v>0.1</v>
      </c>
      <c r="L58" s="35">
        <v>0.7</v>
      </c>
      <c r="M58" s="39">
        <v>40</v>
      </c>
      <c r="N58" s="39">
        <v>20</v>
      </c>
      <c r="O58" s="13">
        <v>20</v>
      </c>
      <c r="P58" s="13">
        <v>20</v>
      </c>
    </row>
    <row r="59" spans="1:16" s="13" customFormat="1" ht="15.75" x14ac:dyDescent="0.25">
      <c r="A59" s="38"/>
      <c r="B59" s="93"/>
      <c r="C59" s="40" t="s">
        <v>2010</v>
      </c>
      <c r="D59" s="56">
        <v>500000</v>
      </c>
      <c r="E59" s="11"/>
      <c r="F59" s="57"/>
      <c r="G59" s="11"/>
      <c r="H59" s="48"/>
      <c r="I59" s="35">
        <v>0.1</v>
      </c>
      <c r="J59" s="35">
        <v>0.1</v>
      </c>
      <c r="K59" s="35">
        <v>0.1</v>
      </c>
      <c r="L59" s="35">
        <v>0.7</v>
      </c>
    </row>
    <row r="60" spans="1:16" s="13" customFormat="1" ht="15.75" x14ac:dyDescent="0.25">
      <c r="A60" s="38"/>
      <c r="B60" s="93"/>
      <c r="C60" s="49" t="s">
        <v>2032</v>
      </c>
      <c r="D60" s="51"/>
      <c r="E60" s="11"/>
      <c r="F60" s="39"/>
      <c r="G60" s="11"/>
      <c r="H60" s="48"/>
      <c r="I60" s="35">
        <v>0.1</v>
      </c>
      <c r="J60" s="35">
        <v>0.1</v>
      </c>
      <c r="K60" s="35">
        <v>0.1</v>
      </c>
      <c r="L60" s="35">
        <v>0.7</v>
      </c>
    </row>
    <row r="61" spans="1:16" s="13" customFormat="1" ht="15.75" x14ac:dyDescent="0.25">
      <c r="A61" s="38">
        <v>30</v>
      </c>
      <c r="B61" s="89" t="s">
        <v>1522</v>
      </c>
      <c r="C61" s="10" t="s">
        <v>2033</v>
      </c>
      <c r="D61" s="51">
        <v>1550000</v>
      </c>
      <c r="E61" s="11" t="s">
        <v>1910</v>
      </c>
      <c r="F61" s="39">
        <v>1</v>
      </c>
      <c r="G61" s="11" t="s">
        <v>13</v>
      </c>
      <c r="H61" s="50" t="s">
        <v>2034</v>
      </c>
      <c r="I61" s="35">
        <v>0.1</v>
      </c>
      <c r="J61" s="35">
        <v>0.1</v>
      </c>
      <c r="K61" s="35">
        <v>0.1</v>
      </c>
      <c r="L61" s="35">
        <v>0.7</v>
      </c>
      <c r="M61" s="13">
        <v>100</v>
      </c>
      <c r="N61" s="13">
        <v>0</v>
      </c>
      <c r="O61" s="13">
        <v>0</v>
      </c>
      <c r="P61" s="13">
        <v>0</v>
      </c>
    </row>
    <row r="62" spans="1:16" s="13" customFormat="1" ht="15.75" x14ac:dyDescent="0.25">
      <c r="A62" s="38">
        <v>31</v>
      </c>
      <c r="B62" s="86" t="s">
        <v>2013</v>
      </c>
      <c r="C62" s="58" t="s">
        <v>2035</v>
      </c>
      <c r="D62" s="51">
        <v>200000</v>
      </c>
      <c r="E62" s="11" t="s">
        <v>1910</v>
      </c>
      <c r="F62" s="39">
        <v>1</v>
      </c>
      <c r="G62" s="11" t="s">
        <v>2028</v>
      </c>
      <c r="H62" s="50" t="s">
        <v>2036</v>
      </c>
      <c r="I62" s="35">
        <v>0.1</v>
      </c>
      <c r="J62" s="35">
        <v>0.1</v>
      </c>
      <c r="K62" s="35">
        <v>0.1</v>
      </c>
      <c r="L62" s="35">
        <v>0.7</v>
      </c>
      <c r="M62" s="59">
        <v>1</v>
      </c>
      <c r="N62" s="13">
        <v>0</v>
      </c>
      <c r="O62" s="13">
        <v>0</v>
      </c>
      <c r="P62" s="13">
        <v>0</v>
      </c>
    </row>
    <row r="63" spans="1:16" s="13" customFormat="1" ht="16.5" x14ac:dyDescent="0.3">
      <c r="A63" s="38">
        <v>32</v>
      </c>
      <c r="B63" s="89" t="s">
        <v>1746</v>
      </c>
      <c r="C63" s="58" t="s">
        <v>2037</v>
      </c>
      <c r="D63" s="51">
        <v>1000000</v>
      </c>
      <c r="E63" s="11" t="s">
        <v>1910</v>
      </c>
      <c r="F63" s="39">
        <v>1</v>
      </c>
      <c r="G63" s="11" t="s">
        <v>2028</v>
      </c>
      <c r="H63" s="60" t="s">
        <v>2038</v>
      </c>
      <c r="I63" s="35">
        <v>0.1</v>
      </c>
      <c r="J63" s="35">
        <v>0.1</v>
      </c>
      <c r="K63" s="35">
        <v>0.1</v>
      </c>
      <c r="L63" s="35">
        <v>0.7</v>
      </c>
      <c r="M63" s="59">
        <v>1</v>
      </c>
      <c r="N63" s="13">
        <v>0</v>
      </c>
      <c r="O63" s="13">
        <v>0</v>
      </c>
      <c r="P63" s="13">
        <v>0</v>
      </c>
    </row>
    <row r="64" spans="1:16" s="13" customFormat="1" ht="15.75" x14ac:dyDescent="0.25">
      <c r="A64" s="38">
        <v>33</v>
      </c>
      <c r="B64" s="89"/>
      <c r="C64" s="61" t="s">
        <v>2039</v>
      </c>
      <c r="D64" s="51"/>
      <c r="E64" s="11"/>
      <c r="F64" s="39">
        <v>1</v>
      </c>
      <c r="G64" s="11"/>
      <c r="H64" s="48"/>
      <c r="I64" s="35">
        <v>0.1</v>
      </c>
      <c r="J64" s="35">
        <v>0.1</v>
      </c>
      <c r="K64" s="35">
        <v>0.1</v>
      </c>
      <c r="L64" s="35">
        <v>0.7</v>
      </c>
      <c r="M64" s="59"/>
    </row>
    <row r="65" spans="1:16" s="13" customFormat="1" ht="15.75" x14ac:dyDescent="0.25">
      <c r="A65" s="38"/>
      <c r="B65" s="89" t="s">
        <v>28</v>
      </c>
      <c r="C65" s="62" t="s">
        <v>2040</v>
      </c>
      <c r="D65" s="51">
        <v>80000</v>
      </c>
      <c r="E65" s="11" t="s">
        <v>1910</v>
      </c>
      <c r="F65" s="39">
        <v>1</v>
      </c>
      <c r="G65" s="11" t="s">
        <v>2028</v>
      </c>
      <c r="H65" s="3" t="s">
        <v>2041</v>
      </c>
      <c r="I65" s="35">
        <v>0.1</v>
      </c>
      <c r="J65" s="35">
        <v>0.1</v>
      </c>
      <c r="K65" s="35">
        <v>0.1</v>
      </c>
      <c r="L65" s="35">
        <v>0.7</v>
      </c>
      <c r="M65" s="59">
        <v>0.5</v>
      </c>
      <c r="N65" s="13">
        <v>50</v>
      </c>
      <c r="O65" s="13">
        <v>0</v>
      </c>
      <c r="P65" s="13">
        <v>0</v>
      </c>
    </row>
    <row r="66" spans="1:16" s="13" customFormat="1" ht="15.75" x14ac:dyDescent="0.25">
      <c r="A66" s="38"/>
      <c r="B66" s="89"/>
      <c r="C66" s="62" t="s">
        <v>2042</v>
      </c>
      <c r="D66" s="51">
        <v>20000</v>
      </c>
      <c r="E66" s="11" t="s">
        <v>1910</v>
      </c>
      <c r="F66" s="39">
        <v>1</v>
      </c>
      <c r="G66" s="11" t="s">
        <v>13</v>
      </c>
      <c r="H66" s="50" t="s">
        <v>2043</v>
      </c>
      <c r="I66" s="35">
        <v>0.1</v>
      </c>
      <c r="J66" s="35">
        <v>0.1</v>
      </c>
      <c r="K66" s="35">
        <v>0.1</v>
      </c>
      <c r="L66" s="35">
        <v>0.7</v>
      </c>
      <c r="M66" s="11">
        <v>50</v>
      </c>
      <c r="N66" s="13">
        <v>50</v>
      </c>
      <c r="O66" s="13">
        <v>0</v>
      </c>
      <c r="P66" s="13">
        <v>0</v>
      </c>
    </row>
    <row r="67" spans="1:16" s="13" customFormat="1" ht="15.75" x14ac:dyDescent="0.25">
      <c r="A67" s="38"/>
      <c r="B67" s="89" t="s">
        <v>1923</v>
      </c>
      <c r="C67" s="62" t="s">
        <v>2044</v>
      </c>
      <c r="D67" s="51">
        <v>300000</v>
      </c>
      <c r="E67" s="11" t="s">
        <v>1910</v>
      </c>
      <c r="F67" s="39">
        <v>1</v>
      </c>
      <c r="G67" s="11" t="s">
        <v>2028</v>
      </c>
      <c r="H67" s="50" t="s">
        <v>2045</v>
      </c>
      <c r="I67" s="35">
        <v>0.1</v>
      </c>
      <c r="J67" s="35">
        <v>0.1</v>
      </c>
      <c r="K67" s="35">
        <v>0.1</v>
      </c>
      <c r="L67" s="35">
        <v>0.7</v>
      </c>
      <c r="M67" s="11">
        <v>100</v>
      </c>
      <c r="N67" s="13">
        <v>0</v>
      </c>
      <c r="O67" s="13">
        <v>0</v>
      </c>
      <c r="P67" s="13">
        <v>0</v>
      </c>
    </row>
    <row r="68" spans="1:16" s="13" customFormat="1" ht="15.75" x14ac:dyDescent="0.25">
      <c r="A68" s="38"/>
      <c r="B68" s="86" t="s">
        <v>2046</v>
      </c>
      <c r="C68" s="62" t="s">
        <v>2047</v>
      </c>
      <c r="D68" s="51">
        <v>600000</v>
      </c>
      <c r="E68" s="11" t="s">
        <v>1910</v>
      </c>
      <c r="F68" s="39">
        <v>1</v>
      </c>
      <c r="G68" s="11" t="s">
        <v>13</v>
      </c>
      <c r="H68" s="50" t="s">
        <v>2048</v>
      </c>
      <c r="I68" s="35">
        <v>0.1</v>
      </c>
      <c r="J68" s="35">
        <v>0.1</v>
      </c>
      <c r="K68" s="35">
        <v>0.1</v>
      </c>
      <c r="L68" s="35">
        <v>0.7</v>
      </c>
      <c r="M68" s="11">
        <v>100</v>
      </c>
      <c r="N68" s="13">
        <v>0</v>
      </c>
      <c r="O68" s="13">
        <v>0</v>
      </c>
      <c r="P68" s="13">
        <v>0</v>
      </c>
    </row>
    <row r="69" spans="1:16" s="13" customFormat="1" ht="15.75" x14ac:dyDescent="0.25">
      <c r="A69" s="38">
        <v>34</v>
      </c>
      <c r="B69" s="89"/>
      <c r="C69" s="61" t="s">
        <v>2049</v>
      </c>
      <c r="D69" s="51"/>
      <c r="E69" s="11"/>
      <c r="F69" s="39"/>
      <c r="G69" s="11"/>
      <c r="H69" s="48"/>
      <c r="I69" s="35">
        <v>0.1</v>
      </c>
      <c r="J69" s="35">
        <v>0.1</v>
      </c>
      <c r="K69" s="35">
        <v>0.1</v>
      </c>
      <c r="L69" s="35">
        <v>0.7</v>
      </c>
      <c r="M69" s="11"/>
    </row>
    <row r="70" spans="1:16" s="13" customFormat="1" ht="15.75" x14ac:dyDescent="0.25">
      <c r="A70" s="38"/>
      <c r="B70" s="89" t="s">
        <v>318</v>
      </c>
      <c r="C70" s="62" t="s">
        <v>2023</v>
      </c>
      <c r="D70" s="51">
        <v>50000</v>
      </c>
      <c r="E70" s="11" t="s">
        <v>1910</v>
      </c>
      <c r="F70" s="39">
        <v>1</v>
      </c>
      <c r="G70" s="11" t="s">
        <v>2028</v>
      </c>
      <c r="H70" s="50" t="s">
        <v>2050</v>
      </c>
      <c r="I70" s="35">
        <v>0.1</v>
      </c>
      <c r="J70" s="35">
        <v>0.1</v>
      </c>
      <c r="K70" s="35">
        <v>0.1</v>
      </c>
      <c r="L70" s="35">
        <v>0.7</v>
      </c>
      <c r="M70" s="11">
        <v>100</v>
      </c>
      <c r="N70" s="13">
        <v>0</v>
      </c>
      <c r="O70" s="13">
        <v>0</v>
      </c>
      <c r="P70" s="13">
        <v>0</v>
      </c>
    </row>
    <row r="71" spans="1:16" s="13" customFormat="1" ht="15.75" x14ac:dyDescent="0.25">
      <c r="A71" s="38"/>
      <c r="B71" s="89" t="s">
        <v>56</v>
      </c>
      <c r="C71" s="62" t="s">
        <v>2051</v>
      </c>
      <c r="D71" s="51">
        <v>100000</v>
      </c>
      <c r="E71" s="11" t="s">
        <v>1910</v>
      </c>
      <c r="F71" s="39">
        <v>1</v>
      </c>
      <c r="G71" s="11" t="s">
        <v>2028</v>
      </c>
      <c r="H71" s="50" t="s">
        <v>2052</v>
      </c>
      <c r="I71" s="35">
        <v>0.1</v>
      </c>
      <c r="J71" s="35">
        <v>0.1</v>
      </c>
      <c r="K71" s="35">
        <v>0.1</v>
      </c>
      <c r="L71" s="35">
        <v>0.7</v>
      </c>
      <c r="M71" s="39">
        <v>100</v>
      </c>
      <c r="N71" s="39">
        <v>0</v>
      </c>
      <c r="O71" s="13">
        <v>0</v>
      </c>
      <c r="P71" s="13">
        <v>0</v>
      </c>
    </row>
    <row r="72" spans="1:16" s="13" customFormat="1" ht="15.75" x14ac:dyDescent="0.25">
      <c r="A72" s="38">
        <v>35</v>
      </c>
      <c r="B72" s="89" t="s">
        <v>1569</v>
      </c>
      <c r="C72" s="58" t="s">
        <v>2053</v>
      </c>
      <c r="D72" s="51">
        <v>100000</v>
      </c>
      <c r="E72" s="11" t="s">
        <v>1910</v>
      </c>
      <c r="F72" s="39">
        <v>1</v>
      </c>
      <c r="G72" s="11" t="s">
        <v>2028</v>
      </c>
      <c r="H72" s="50" t="s">
        <v>2054</v>
      </c>
      <c r="I72" s="35">
        <v>0.1</v>
      </c>
      <c r="J72" s="35">
        <v>0.1</v>
      </c>
      <c r="K72" s="35">
        <v>0.1</v>
      </c>
      <c r="L72" s="35">
        <v>0.7</v>
      </c>
      <c r="M72" s="39">
        <v>100</v>
      </c>
      <c r="N72" s="39">
        <v>0</v>
      </c>
      <c r="O72" s="13">
        <v>0</v>
      </c>
      <c r="P72" s="13">
        <v>0</v>
      </c>
    </row>
    <row r="73" spans="1:16" s="13" customFormat="1" ht="15.75" x14ac:dyDescent="0.25">
      <c r="A73" s="38"/>
      <c r="B73" s="89"/>
      <c r="C73" s="61" t="s">
        <v>2010</v>
      </c>
      <c r="D73" s="63">
        <v>4000000</v>
      </c>
      <c r="E73" s="11"/>
      <c r="F73" s="64"/>
      <c r="H73" s="48"/>
      <c r="I73" s="35">
        <v>0.1</v>
      </c>
      <c r="J73" s="35">
        <v>0.1</v>
      </c>
      <c r="K73" s="35">
        <v>0.1</v>
      </c>
      <c r="L73" s="35">
        <v>0.7</v>
      </c>
    </row>
    <row r="74" spans="1:16" s="13" customFormat="1" ht="15.75" x14ac:dyDescent="0.25">
      <c r="A74" s="38"/>
      <c r="B74" s="89"/>
      <c r="C74" s="49" t="s">
        <v>2055</v>
      </c>
      <c r="D74" s="51"/>
      <c r="E74" s="11"/>
      <c r="F74" s="39"/>
      <c r="G74" s="11"/>
      <c r="H74" s="48"/>
      <c r="I74" s="35">
        <v>0.1</v>
      </c>
      <c r="J74" s="35">
        <v>0.1</v>
      </c>
      <c r="K74" s="35">
        <v>0.1</v>
      </c>
      <c r="L74" s="35">
        <v>0.7</v>
      </c>
    </row>
    <row r="75" spans="1:16" s="13" customFormat="1" ht="15.75" x14ac:dyDescent="0.25">
      <c r="A75" s="38">
        <v>36</v>
      </c>
      <c r="B75" s="89"/>
      <c r="C75" s="40" t="s">
        <v>2056</v>
      </c>
      <c r="D75" s="51"/>
      <c r="E75" s="11"/>
      <c r="F75" s="39"/>
      <c r="G75" s="11"/>
      <c r="H75" s="48"/>
      <c r="I75" s="35">
        <v>0.1</v>
      </c>
      <c r="J75" s="35">
        <v>0.1</v>
      </c>
      <c r="K75" s="35">
        <v>0.1</v>
      </c>
      <c r="L75" s="35">
        <v>0.7</v>
      </c>
    </row>
    <row r="76" spans="1:16" s="13" customFormat="1" ht="15.75" x14ac:dyDescent="0.25">
      <c r="A76" s="38"/>
      <c r="B76" s="89" t="s">
        <v>313</v>
      </c>
      <c r="C76" s="40" t="s">
        <v>2057</v>
      </c>
      <c r="D76" s="51">
        <v>100000</v>
      </c>
      <c r="E76" s="11" t="s">
        <v>1910</v>
      </c>
      <c r="F76" s="39">
        <v>1</v>
      </c>
      <c r="G76" s="11" t="s">
        <v>2028</v>
      </c>
      <c r="H76" s="50" t="s">
        <v>2052</v>
      </c>
      <c r="I76" s="35">
        <v>0.1</v>
      </c>
      <c r="J76" s="35">
        <v>0.1</v>
      </c>
      <c r="K76" s="35">
        <v>0.1</v>
      </c>
      <c r="L76" s="35">
        <v>0.7</v>
      </c>
      <c r="M76" s="13">
        <v>100</v>
      </c>
      <c r="N76" s="13">
        <v>0</v>
      </c>
      <c r="O76" s="13">
        <v>0</v>
      </c>
      <c r="P76" s="13">
        <v>0</v>
      </c>
    </row>
    <row r="77" spans="1:16" s="13" customFormat="1" ht="15.75" x14ac:dyDescent="0.25">
      <c r="A77" s="38">
        <v>37</v>
      </c>
      <c r="B77" s="89" t="s">
        <v>1569</v>
      </c>
      <c r="C77" s="10" t="s">
        <v>2058</v>
      </c>
      <c r="D77" s="51">
        <v>100000</v>
      </c>
      <c r="E77" s="11" t="s">
        <v>1910</v>
      </c>
      <c r="F77" s="39">
        <v>1</v>
      </c>
      <c r="G77" s="11" t="s">
        <v>2028</v>
      </c>
      <c r="H77" s="50" t="s">
        <v>2052</v>
      </c>
      <c r="I77" s="35">
        <v>0.1</v>
      </c>
      <c r="J77" s="35">
        <v>0.1</v>
      </c>
      <c r="K77" s="35">
        <v>0.1</v>
      </c>
      <c r="L77" s="35">
        <v>0.7</v>
      </c>
      <c r="M77" s="13">
        <v>100</v>
      </c>
      <c r="N77" s="13">
        <v>0</v>
      </c>
      <c r="O77" s="13">
        <v>0</v>
      </c>
      <c r="P77" s="13">
        <v>0</v>
      </c>
    </row>
    <row r="78" spans="1:16" s="13" customFormat="1" ht="15.75" x14ac:dyDescent="0.25">
      <c r="A78" s="38">
        <v>38</v>
      </c>
      <c r="B78" s="89" t="s">
        <v>1569</v>
      </c>
      <c r="C78" s="10" t="s">
        <v>2059</v>
      </c>
      <c r="D78" s="51">
        <v>100000</v>
      </c>
      <c r="E78" s="11" t="s">
        <v>1910</v>
      </c>
      <c r="F78" s="11">
        <v>1</v>
      </c>
      <c r="G78" s="11" t="s">
        <v>2028</v>
      </c>
      <c r="H78" s="50" t="s">
        <v>2060</v>
      </c>
      <c r="I78" s="35">
        <v>0.1</v>
      </c>
      <c r="J78" s="35">
        <v>0.1</v>
      </c>
      <c r="K78" s="35">
        <v>0.1</v>
      </c>
      <c r="L78" s="35">
        <v>0.7</v>
      </c>
      <c r="M78" s="13">
        <v>100</v>
      </c>
      <c r="N78" s="13">
        <v>0</v>
      </c>
      <c r="O78" s="13">
        <v>0</v>
      </c>
      <c r="P78" s="13">
        <v>0</v>
      </c>
    </row>
    <row r="79" spans="1:16" s="13" customFormat="1" ht="15.75" x14ac:dyDescent="0.25">
      <c r="A79" s="38">
        <v>39</v>
      </c>
      <c r="B79" s="89" t="s">
        <v>40</v>
      </c>
      <c r="C79" s="10" t="s">
        <v>2061</v>
      </c>
      <c r="D79" s="51">
        <v>100000</v>
      </c>
      <c r="E79" s="11" t="s">
        <v>1910</v>
      </c>
      <c r="F79" s="11">
        <v>1</v>
      </c>
      <c r="G79" s="11" t="s">
        <v>2028</v>
      </c>
      <c r="H79" s="3" t="s">
        <v>2060</v>
      </c>
      <c r="I79" s="35">
        <v>0.1</v>
      </c>
      <c r="J79" s="35">
        <v>0.1</v>
      </c>
      <c r="K79" s="35">
        <v>0.1</v>
      </c>
      <c r="L79" s="35">
        <v>0.7</v>
      </c>
      <c r="M79" s="13">
        <v>100</v>
      </c>
      <c r="N79" s="13">
        <v>0</v>
      </c>
      <c r="O79" s="13">
        <v>0</v>
      </c>
      <c r="P79" s="13">
        <v>0</v>
      </c>
    </row>
    <row r="80" spans="1:16" s="13" customFormat="1" ht="15.75" x14ac:dyDescent="0.25">
      <c r="A80" s="38">
        <v>40</v>
      </c>
      <c r="B80" s="89"/>
      <c r="C80" s="40" t="s">
        <v>2062</v>
      </c>
      <c r="D80" s="51">
        <v>900000</v>
      </c>
      <c r="E80" s="11"/>
      <c r="F80" s="11"/>
      <c r="G80" s="11"/>
      <c r="H80" s="48"/>
      <c r="I80" s="35">
        <v>0.1</v>
      </c>
      <c r="J80" s="35">
        <v>0.1</v>
      </c>
      <c r="K80" s="35">
        <v>0.1</v>
      </c>
      <c r="L80" s="35">
        <v>0.7</v>
      </c>
    </row>
    <row r="81" spans="1:16" s="13" customFormat="1" ht="15.75" x14ac:dyDescent="0.25">
      <c r="A81" s="38"/>
      <c r="B81" s="89" t="s">
        <v>2063</v>
      </c>
      <c r="C81" s="55" t="s">
        <v>2064</v>
      </c>
      <c r="D81" s="51">
        <v>250000</v>
      </c>
      <c r="E81" s="11" t="s">
        <v>1910</v>
      </c>
      <c r="F81" s="11">
        <v>1</v>
      </c>
      <c r="G81" s="11" t="s">
        <v>13</v>
      </c>
      <c r="H81" s="50" t="s">
        <v>2065</v>
      </c>
      <c r="I81" s="35">
        <v>0.1</v>
      </c>
      <c r="J81" s="35">
        <v>0.1</v>
      </c>
      <c r="K81" s="35">
        <v>0.1</v>
      </c>
      <c r="L81" s="35">
        <v>0.7</v>
      </c>
      <c r="M81" s="13">
        <v>100</v>
      </c>
      <c r="N81" s="13">
        <v>0</v>
      </c>
      <c r="O81" s="13">
        <v>0</v>
      </c>
      <c r="P81" s="13">
        <v>0</v>
      </c>
    </row>
    <row r="82" spans="1:16" s="13" customFormat="1" ht="15.75" x14ac:dyDescent="0.25">
      <c r="A82" s="38"/>
      <c r="B82" s="89" t="s">
        <v>31</v>
      </c>
      <c r="C82" s="55" t="s">
        <v>2066</v>
      </c>
      <c r="D82" s="51">
        <v>50000</v>
      </c>
      <c r="E82" s="11" t="s">
        <v>1910</v>
      </c>
      <c r="F82" s="11">
        <v>1</v>
      </c>
      <c r="G82" s="11" t="s">
        <v>13</v>
      </c>
      <c r="H82" s="50" t="s">
        <v>2067</v>
      </c>
      <c r="I82" s="35">
        <v>0.1</v>
      </c>
      <c r="J82" s="35">
        <v>0.1</v>
      </c>
      <c r="K82" s="35">
        <v>0.1</v>
      </c>
      <c r="L82" s="35">
        <v>0.7</v>
      </c>
      <c r="M82" s="13">
        <v>50</v>
      </c>
      <c r="N82" s="13">
        <v>50</v>
      </c>
      <c r="O82" s="13">
        <v>0</v>
      </c>
      <c r="P82" s="13">
        <v>0</v>
      </c>
    </row>
    <row r="83" spans="1:16" s="13" customFormat="1" ht="15.75" x14ac:dyDescent="0.25">
      <c r="A83" s="38"/>
      <c r="B83" s="89" t="s">
        <v>955</v>
      </c>
      <c r="C83" s="55" t="s">
        <v>2068</v>
      </c>
      <c r="D83" s="51">
        <v>150000</v>
      </c>
      <c r="E83" s="11" t="s">
        <v>1910</v>
      </c>
      <c r="F83" s="11">
        <v>1</v>
      </c>
      <c r="G83" s="11" t="s">
        <v>13</v>
      </c>
      <c r="H83" s="50" t="s">
        <v>2069</v>
      </c>
      <c r="I83" s="35">
        <v>0.1</v>
      </c>
      <c r="J83" s="35">
        <v>0.1</v>
      </c>
      <c r="K83" s="35">
        <v>0.1</v>
      </c>
      <c r="L83" s="35">
        <v>0.7</v>
      </c>
      <c r="M83" s="13">
        <v>100</v>
      </c>
      <c r="N83" s="13">
        <v>0</v>
      </c>
      <c r="O83" s="13">
        <v>0</v>
      </c>
      <c r="P83" s="13">
        <v>0</v>
      </c>
    </row>
    <row r="84" spans="1:16" s="13" customFormat="1" ht="15.75" x14ac:dyDescent="0.25">
      <c r="A84" s="38"/>
      <c r="B84" s="89" t="s">
        <v>53</v>
      </c>
      <c r="C84" s="55" t="s">
        <v>2070</v>
      </c>
      <c r="D84" s="51">
        <v>200000</v>
      </c>
      <c r="E84" s="11" t="s">
        <v>1910</v>
      </c>
      <c r="F84" s="11">
        <v>1</v>
      </c>
      <c r="G84" s="11" t="s">
        <v>2028</v>
      </c>
      <c r="H84" s="50" t="s">
        <v>2071</v>
      </c>
      <c r="I84" s="35">
        <v>0.1</v>
      </c>
      <c r="J84" s="35">
        <v>0.1</v>
      </c>
      <c r="K84" s="35">
        <v>0.1</v>
      </c>
      <c r="L84" s="35">
        <v>0.7</v>
      </c>
      <c r="M84" s="39">
        <v>100</v>
      </c>
      <c r="N84" s="39">
        <v>0</v>
      </c>
      <c r="O84" s="13">
        <v>0</v>
      </c>
      <c r="P84" s="13">
        <v>0</v>
      </c>
    </row>
    <row r="85" spans="1:16" s="13" customFormat="1" ht="16.5" x14ac:dyDescent="0.3">
      <c r="A85" s="38"/>
      <c r="B85" s="89" t="s">
        <v>2072</v>
      </c>
      <c r="C85" s="55" t="s">
        <v>2073</v>
      </c>
      <c r="D85" s="51"/>
      <c r="E85" s="65">
        <v>50000</v>
      </c>
      <c r="F85" s="11">
        <v>1</v>
      </c>
      <c r="G85" s="11" t="s">
        <v>2028</v>
      </c>
      <c r="H85" s="66" t="s">
        <v>2074</v>
      </c>
      <c r="I85" s="35">
        <v>0.1</v>
      </c>
      <c r="J85" s="35">
        <v>0.1</v>
      </c>
      <c r="K85" s="35">
        <v>0.1</v>
      </c>
      <c r="L85" s="35">
        <v>0.7</v>
      </c>
      <c r="M85" s="39">
        <v>100</v>
      </c>
      <c r="N85" s="39">
        <v>0</v>
      </c>
      <c r="O85" s="13">
        <v>0</v>
      </c>
    </row>
    <row r="86" spans="1:16" s="13" customFormat="1" ht="15.75" x14ac:dyDescent="0.25">
      <c r="A86" s="38">
        <v>41</v>
      </c>
      <c r="B86" s="89"/>
      <c r="C86" s="13" t="s">
        <v>2010</v>
      </c>
      <c r="D86" s="47" t="s">
        <v>2075</v>
      </c>
      <c r="E86" s="11"/>
      <c r="F86" s="11"/>
      <c r="G86" s="11"/>
      <c r="H86" s="48"/>
      <c r="I86" s="35">
        <v>0.1</v>
      </c>
      <c r="J86" s="35">
        <v>0.1</v>
      </c>
      <c r="K86" s="35">
        <v>0.1</v>
      </c>
      <c r="L86" s="35">
        <v>0.7</v>
      </c>
    </row>
    <row r="87" spans="1:16" s="13" customFormat="1" ht="15.75" x14ac:dyDescent="0.25">
      <c r="A87" s="38">
        <v>42</v>
      </c>
      <c r="B87" s="89"/>
      <c r="C87" s="49" t="s">
        <v>2076</v>
      </c>
      <c r="D87" s="34"/>
      <c r="E87" s="11"/>
      <c r="F87" s="11"/>
      <c r="G87" s="11"/>
      <c r="H87" s="48"/>
      <c r="I87" s="35">
        <v>0.1</v>
      </c>
      <c r="J87" s="35">
        <v>0.1</v>
      </c>
      <c r="K87" s="35">
        <v>0.1</v>
      </c>
      <c r="L87" s="35">
        <v>0.7</v>
      </c>
    </row>
    <row r="88" spans="1:16" s="13" customFormat="1" ht="15.75" x14ac:dyDescent="0.25">
      <c r="A88" s="38"/>
      <c r="B88" s="89" t="s">
        <v>2077</v>
      </c>
      <c r="C88" s="61" t="s">
        <v>2078</v>
      </c>
      <c r="D88" s="67"/>
      <c r="E88" s="11"/>
      <c r="F88" s="11"/>
      <c r="G88" s="11" t="s">
        <v>2079</v>
      </c>
      <c r="H88" s="50" t="s">
        <v>2080</v>
      </c>
      <c r="I88" s="35">
        <v>0.1</v>
      </c>
      <c r="J88" s="35">
        <v>0.1</v>
      </c>
      <c r="K88" s="35">
        <v>0.1</v>
      </c>
      <c r="L88" s="35">
        <v>0.7</v>
      </c>
      <c r="M88" s="13">
        <v>50</v>
      </c>
      <c r="N88" s="13">
        <v>50</v>
      </c>
      <c r="O88" s="13">
        <v>0</v>
      </c>
      <c r="P88" s="13">
        <v>0</v>
      </c>
    </row>
    <row r="89" spans="1:16" s="13" customFormat="1" ht="15.75" x14ac:dyDescent="0.25">
      <c r="A89" s="38"/>
      <c r="B89" s="68" t="s">
        <v>2081</v>
      </c>
      <c r="C89" s="58" t="s">
        <v>2082</v>
      </c>
      <c r="D89" s="69">
        <v>200000</v>
      </c>
      <c r="E89" s="11" t="s">
        <v>1910</v>
      </c>
      <c r="F89" s="11">
        <v>1</v>
      </c>
      <c r="H89" s="70" t="s">
        <v>2083</v>
      </c>
      <c r="I89" s="35">
        <v>0.1</v>
      </c>
      <c r="J89" s="35">
        <v>0.1</v>
      </c>
      <c r="K89" s="35">
        <v>0.1</v>
      </c>
      <c r="L89" s="35">
        <v>0.7</v>
      </c>
    </row>
    <row r="90" spans="1:16" s="13" customFormat="1" ht="15.75" x14ac:dyDescent="0.25">
      <c r="A90" s="38"/>
      <c r="B90" s="68" t="s">
        <v>2084</v>
      </c>
      <c r="C90" s="58" t="s">
        <v>2085</v>
      </c>
      <c r="D90" s="69">
        <v>200000</v>
      </c>
      <c r="E90" s="11" t="s">
        <v>1910</v>
      </c>
      <c r="F90" s="11">
        <v>1</v>
      </c>
      <c r="G90" s="11"/>
      <c r="H90" s="70" t="s">
        <v>2083</v>
      </c>
      <c r="I90" s="35">
        <v>0.1</v>
      </c>
      <c r="J90" s="35">
        <v>0.1</v>
      </c>
      <c r="K90" s="35">
        <v>0.1</v>
      </c>
      <c r="L90" s="35">
        <v>0.7</v>
      </c>
    </row>
    <row r="91" spans="1:16" s="13" customFormat="1" ht="15.75" x14ac:dyDescent="0.25">
      <c r="A91" s="38"/>
      <c r="B91" s="92" t="s">
        <v>263</v>
      </c>
      <c r="C91" s="58" t="s">
        <v>2086</v>
      </c>
      <c r="D91" s="69">
        <v>150000</v>
      </c>
      <c r="E91" s="11" t="s">
        <v>1910</v>
      </c>
      <c r="F91" s="11">
        <v>1</v>
      </c>
      <c r="G91" s="11"/>
      <c r="H91" s="4" t="s">
        <v>2087</v>
      </c>
      <c r="I91" s="35">
        <v>0.1</v>
      </c>
      <c r="J91" s="35">
        <v>0.1</v>
      </c>
      <c r="K91" s="35">
        <v>0.1</v>
      </c>
      <c r="L91" s="35">
        <v>0.7</v>
      </c>
    </row>
    <row r="92" spans="1:16" s="13" customFormat="1" ht="15.75" x14ac:dyDescent="0.25">
      <c r="A92" s="38"/>
      <c r="B92" s="68" t="s">
        <v>1522</v>
      </c>
      <c r="C92" s="58" t="s">
        <v>2088</v>
      </c>
      <c r="D92" s="69">
        <v>100000</v>
      </c>
      <c r="E92" s="11" t="s">
        <v>1910</v>
      </c>
      <c r="F92" s="11">
        <v>1</v>
      </c>
      <c r="G92" s="11"/>
      <c r="H92" s="70" t="s">
        <v>2089</v>
      </c>
      <c r="I92" s="35">
        <v>0.1</v>
      </c>
      <c r="J92" s="35">
        <v>0.1</v>
      </c>
      <c r="K92" s="35">
        <v>0.1</v>
      </c>
      <c r="L92" s="35">
        <v>0.7</v>
      </c>
    </row>
    <row r="93" spans="1:16" s="13" customFormat="1" ht="15.75" x14ac:dyDescent="0.25">
      <c r="A93" s="38"/>
      <c r="B93" s="68" t="s">
        <v>1516</v>
      </c>
      <c r="C93" s="58" t="s">
        <v>2090</v>
      </c>
      <c r="D93" s="69">
        <v>100000</v>
      </c>
      <c r="E93" s="11" t="s">
        <v>1910</v>
      </c>
      <c r="F93" s="11">
        <v>1</v>
      </c>
      <c r="G93" s="11"/>
      <c r="H93" s="70" t="s">
        <v>2089</v>
      </c>
      <c r="I93" s="35">
        <v>0.1</v>
      </c>
      <c r="J93" s="35">
        <v>0.1</v>
      </c>
      <c r="K93" s="35">
        <v>0.1</v>
      </c>
      <c r="L93" s="35">
        <v>0.7</v>
      </c>
    </row>
    <row r="94" spans="1:16" s="13" customFormat="1" ht="15.75" x14ac:dyDescent="0.25">
      <c r="A94" s="38"/>
      <c r="B94" s="68" t="s">
        <v>2084</v>
      </c>
      <c r="C94" s="58" t="s">
        <v>2091</v>
      </c>
      <c r="D94" s="69">
        <v>250000</v>
      </c>
      <c r="E94" s="11" t="s">
        <v>1910</v>
      </c>
      <c r="F94" s="11">
        <v>1</v>
      </c>
      <c r="G94" s="11"/>
      <c r="H94" s="70" t="s">
        <v>2089</v>
      </c>
      <c r="I94" s="35">
        <v>0.1</v>
      </c>
      <c r="J94" s="35">
        <v>0.1</v>
      </c>
      <c r="K94" s="35">
        <v>0.1</v>
      </c>
      <c r="L94" s="35">
        <v>0.7</v>
      </c>
    </row>
    <row r="95" spans="1:16" s="13" customFormat="1" ht="15.75" x14ac:dyDescent="0.25">
      <c r="A95" s="38">
        <v>43</v>
      </c>
      <c r="B95" s="89" t="s">
        <v>318</v>
      </c>
      <c r="C95" s="10" t="s">
        <v>2092</v>
      </c>
      <c r="D95" s="69">
        <v>300000</v>
      </c>
      <c r="E95" s="11" t="s">
        <v>1910</v>
      </c>
      <c r="F95" s="11">
        <v>1</v>
      </c>
      <c r="G95" s="11" t="s">
        <v>2079</v>
      </c>
      <c r="H95" s="50" t="s">
        <v>2080</v>
      </c>
      <c r="I95" s="35">
        <v>0.1</v>
      </c>
      <c r="J95" s="35">
        <v>0.1</v>
      </c>
      <c r="K95" s="35">
        <v>0.1</v>
      </c>
      <c r="L95" s="35">
        <v>0.7</v>
      </c>
      <c r="M95" s="13">
        <v>100</v>
      </c>
      <c r="N95" s="13">
        <v>0</v>
      </c>
      <c r="O95" s="13">
        <v>0</v>
      </c>
      <c r="P95" s="13">
        <v>0</v>
      </c>
    </row>
    <row r="96" spans="1:16" s="13" customFormat="1" ht="15.75" x14ac:dyDescent="0.25">
      <c r="A96" s="38">
        <v>44</v>
      </c>
      <c r="B96" s="89" t="s">
        <v>2046</v>
      </c>
      <c r="C96" s="10" t="s">
        <v>2093</v>
      </c>
      <c r="D96" s="69">
        <v>2100000</v>
      </c>
      <c r="E96" s="11" t="s">
        <v>1910</v>
      </c>
      <c r="F96" s="11">
        <v>1</v>
      </c>
      <c r="G96" s="11" t="s">
        <v>2079</v>
      </c>
      <c r="H96" s="50" t="s">
        <v>2094</v>
      </c>
      <c r="I96" s="35">
        <v>0.1</v>
      </c>
      <c r="J96" s="35">
        <v>0.1</v>
      </c>
      <c r="K96" s="35">
        <v>0.1</v>
      </c>
      <c r="L96" s="35">
        <v>0.7</v>
      </c>
      <c r="M96" s="59">
        <v>0.28999999999999998</v>
      </c>
      <c r="N96" s="13">
        <v>42</v>
      </c>
      <c r="O96" s="13">
        <v>29</v>
      </c>
      <c r="P96" s="13">
        <v>0</v>
      </c>
    </row>
    <row r="97" spans="1:16" s="13" customFormat="1" ht="15.75" x14ac:dyDescent="0.25">
      <c r="A97" s="38">
        <v>45</v>
      </c>
      <c r="B97" s="89" t="s">
        <v>318</v>
      </c>
      <c r="C97" s="10" t="s">
        <v>2095</v>
      </c>
      <c r="D97" s="69">
        <v>1500000</v>
      </c>
      <c r="E97" s="11" t="s">
        <v>1910</v>
      </c>
      <c r="F97" s="71">
        <v>1</v>
      </c>
      <c r="G97" s="11" t="s">
        <v>2079</v>
      </c>
      <c r="H97" s="48" t="s">
        <v>1572</v>
      </c>
      <c r="I97" s="35">
        <v>0.1</v>
      </c>
      <c r="J97" s="35">
        <v>0.1</v>
      </c>
      <c r="K97" s="35">
        <v>0.1</v>
      </c>
      <c r="L97" s="35">
        <v>0.7</v>
      </c>
      <c r="M97" s="13">
        <v>50</v>
      </c>
      <c r="N97" s="13">
        <v>34</v>
      </c>
      <c r="O97" s="13">
        <v>16</v>
      </c>
      <c r="P97" s="13">
        <v>0</v>
      </c>
    </row>
    <row r="98" spans="1:16" s="13" customFormat="1" ht="15.75" x14ac:dyDescent="0.25">
      <c r="A98" s="38">
        <v>46</v>
      </c>
      <c r="B98" s="89" t="s">
        <v>2046</v>
      </c>
      <c r="C98" s="10" t="s">
        <v>2096</v>
      </c>
      <c r="D98" s="69">
        <v>350000</v>
      </c>
      <c r="E98" s="11"/>
      <c r="F98" s="11"/>
      <c r="G98" s="11" t="s">
        <v>2079</v>
      </c>
      <c r="H98" s="48" t="s">
        <v>2097</v>
      </c>
      <c r="I98" s="35">
        <v>0.1</v>
      </c>
      <c r="J98" s="35">
        <v>0.1</v>
      </c>
      <c r="K98" s="35">
        <v>0.1</v>
      </c>
      <c r="L98" s="35">
        <v>0.7</v>
      </c>
      <c r="M98" s="11">
        <v>50</v>
      </c>
      <c r="N98" s="13">
        <v>50</v>
      </c>
      <c r="O98" s="13">
        <v>0</v>
      </c>
      <c r="P98" s="13">
        <v>0</v>
      </c>
    </row>
    <row r="99" spans="1:16" s="13" customFormat="1" ht="15.75" x14ac:dyDescent="0.25">
      <c r="A99" s="38"/>
      <c r="B99" s="89"/>
      <c r="C99" s="10"/>
      <c r="D99" s="72"/>
      <c r="E99" s="11"/>
      <c r="F99" s="11"/>
      <c r="G99" s="11"/>
      <c r="H99" s="48"/>
      <c r="I99" s="35">
        <v>0.1</v>
      </c>
      <c r="J99" s="35">
        <v>0.1</v>
      </c>
      <c r="K99" s="35">
        <v>0.1</v>
      </c>
      <c r="L99" s="35">
        <v>0.7</v>
      </c>
      <c r="M99" s="11"/>
    </row>
    <row r="100" spans="1:16" s="13" customFormat="1" ht="15.75" x14ac:dyDescent="0.25">
      <c r="A100" s="38">
        <v>47</v>
      </c>
      <c r="B100" s="89"/>
      <c r="C100" s="40" t="s">
        <v>2098</v>
      </c>
      <c r="D100" s="67"/>
      <c r="E100" s="11"/>
      <c r="F100" s="11"/>
      <c r="G100" s="11" t="s">
        <v>2079</v>
      </c>
      <c r="H100" s="48"/>
      <c r="I100" s="35">
        <v>0.1</v>
      </c>
      <c r="J100" s="35">
        <v>0.1</v>
      </c>
      <c r="K100" s="35">
        <v>0.1</v>
      </c>
      <c r="L100" s="35">
        <v>0.7</v>
      </c>
      <c r="M100" s="13">
        <v>75</v>
      </c>
      <c r="N100" s="13">
        <v>25</v>
      </c>
      <c r="O100" s="13">
        <v>0</v>
      </c>
    </row>
    <row r="101" spans="1:16" s="13" customFormat="1" ht="15.75" x14ac:dyDescent="0.25">
      <c r="A101" s="38"/>
      <c r="B101" s="86" t="s">
        <v>1572</v>
      </c>
      <c r="C101" s="10" t="s">
        <v>2099</v>
      </c>
      <c r="D101" s="69">
        <v>2000000</v>
      </c>
      <c r="E101" s="11"/>
      <c r="F101" s="11">
        <v>1</v>
      </c>
      <c r="G101" s="11" t="s">
        <v>49</v>
      </c>
      <c r="H101" s="48" t="s">
        <v>2097</v>
      </c>
      <c r="I101" s="35">
        <v>0.1</v>
      </c>
      <c r="J101" s="35">
        <v>0.1</v>
      </c>
      <c r="K101" s="35">
        <v>0.1</v>
      </c>
      <c r="L101" s="35">
        <v>0.7</v>
      </c>
    </row>
    <row r="102" spans="1:16" s="13" customFormat="1" ht="15.75" x14ac:dyDescent="0.25">
      <c r="A102" s="38"/>
      <c r="B102" s="86" t="s">
        <v>1952</v>
      </c>
      <c r="C102" s="10" t="s">
        <v>2100</v>
      </c>
      <c r="D102" s="69">
        <v>1000000</v>
      </c>
      <c r="E102" s="11"/>
      <c r="F102" s="11">
        <v>1</v>
      </c>
      <c r="G102" s="11" t="s">
        <v>13</v>
      </c>
      <c r="H102" s="23" t="s">
        <v>2101</v>
      </c>
      <c r="I102" s="35">
        <v>0.1</v>
      </c>
      <c r="J102" s="35">
        <v>0.1</v>
      </c>
      <c r="K102" s="35">
        <v>0.1</v>
      </c>
      <c r="L102" s="35">
        <v>0.7</v>
      </c>
    </row>
    <row r="103" spans="1:16" s="13" customFormat="1" ht="15.75" x14ac:dyDescent="0.25">
      <c r="A103" s="38"/>
      <c r="B103" s="89" t="s">
        <v>2063</v>
      </c>
      <c r="C103" s="10" t="s">
        <v>2102</v>
      </c>
      <c r="D103" s="69">
        <v>1000000</v>
      </c>
      <c r="E103" s="11"/>
      <c r="F103" s="11">
        <v>1</v>
      </c>
      <c r="G103" s="11" t="s">
        <v>13</v>
      </c>
      <c r="H103" s="73" t="s">
        <v>2103</v>
      </c>
      <c r="I103" s="35">
        <v>0.1</v>
      </c>
      <c r="J103" s="35">
        <v>0.1</v>
      </c>
      <c r="K103" s="35">
        <v>0.1</v>
      </c>
      <c r="L103" s="35">
        <v>0.7</v>
      </c>
    </row>
    <row r="104" spans="1:16" s="13" customFormat="1" ht="15.75" x14ac:dyDescent="0.25">
      <c r="A104" s="38">
        <v>48</v>
      </c>
      <c r="B104" s="89"/>
      <c r="C104" s="10" t="s">
        <v>2104</v>
      </c>
      <c r="D104" s="72">
        <v>300000</v>
      </c>
      <c r="E104" s="11" t="s">
        <v>1910</v>
      </c>
      <c r="F104" s="11">
        <v>1</v>
      </c>
      <c r="G104" s="11" t="s">
        <v>2079</v>
      </c>
      <c r="H104" s="48" t="s">
        <v>2097</v>
      </c>
      <c r="I104" s="35">
        <v>0.1</v>
      </c>
      <c r="J104" s="35">
        <v>0.1</v>
      </c>
      <c r="K104" s="35">
        <v>0.1</v>
      </c>
      <c r="L104" s="35">
        <v>0.7</v>
      </c>
      <c r="M104" s="13">
        <v>50</v>
      </c>
      <c r="N104" s="13">
        <v>50</v>
      </c>
      <c r="O104" s="13">
        <v>0</v>
      </c>
    </row>
    <row r="105" spans="1:16" s="13" customFormat="1" ht="15.75" x14ac:dyDescent="0.25">
      <c r="A105" s="38">
        <v>49</v>
      </c>
      <c r="B105" s="89"/>
      <c r="C105" s="40" t="s">
        <v>2105</v>
      </c>
      <c r="D105" s="67"/>
      <c r="E105" s="11"/>
      <c r="F105" s="11"/>
      <c r="G105" s="11" t="s">
        <v>2079</v>
      </c>
      <c r="H105" s="48" t="s">
        <v>2097</v>
      </c>
      <c r="I105" s="35">
        <v>0.1</v>
      </c>
      <c r="J105" s="35">
        <v>0.1</v>
      </c>
      <c r="K105" s="35">
        <v>0.1</v>
      </c>
      <c r="L105" s="35">
        <v>0.7</v>
      </c>
      <c r="M105" s="13">
        <v>30</v>
      </c>
      <c r="N105" s="13">
        <v>70</v>
      </c>
      <c r="O105" s="13">
        <v>0</v>
      </c>
      <c r="P105" s="13">
        <v>0</v>
      </c>
    </row>
    <row r="106" spans="1:16" s="13" customFormat="1" ht="15.75" x14ac:dyDescent="0.25">
      <c r="A106" s="38"/>
      <c r="B106" s="89"/>
      <c r="C106" s="10" t="s">
        <v>2099</v>
      </c>
      <c r="D106" s="69">
        <v>100000</v>
      </c>
      <c r="E106" s="11" t="s">
        <v>1910</v>
      </c>
      <c r="F106" s="11"/>
      <c r="G106" s="11" t="s">
        <v>13</v>
      </c>
      <c r="H106" s="48" t="s">
        <v>2097</v>
      </c>
      <c r="I106" s="35">
        <v>0.1</v>
      </c>
      <c r="J106" s="35">
        <v>0.1</v>
      </c>
      <c r="K106" s="35">
        <v>0.1</v>
      </c>
      <c r="L106" s="35">
        <v>0.7</v>
      </c>
    </row>
    <row r="107" spans="1:16" s="13" customFormat="1" ht="15.75" x14ac:dyDescent="0.25">
      <c r="A107" s="38"/>
      <c r="B107" s="86" t="s">
        <v>1952</v>
      </c>
      <c r="C107" s="10" t="s">
        <v>2100</v>
      </c>
      <c r="D107" s="69">
        <v>100000</v>
      </c>
      <c r="E107" s="11" t="s">
        <v>1910</v>
      </c>
      <c r="F107" s="11"/>
      <c r="G107" s="11" t="s">
        <v>13</v>
      </c>
      <c r="H107" s="23" t="s">
        <v>2106</v>
      </c>
      <c r="I107" s="35">
        <v>0.1</v>
      </c>
      <c r="J107" s="35">
        <v>0.1</v>
      </c>
      <c r="K107" s="35">
        <v>0.1</v>
      </c>
      <c r="L107" s="35">
        <v>0.7</v>
      </c>
    </row>
    <row r="108" spans="1:16" s="13" customFormat="1" ht="15.75" x14ac:dyDescent="0.25">
      <c r="A108" s="38"/>
      <c r="B108" s="89" t="s">
        <v>2063</v>
      </c>
      <c r="C108" s="10" t="s">
        <v>2102</v>
      </c>
      <c r="D108" s="69">
        <v>200000</v>
      </c>
      <c r="E108" s="11" t="s">
        <v>1910</v>
      </c>
      <c r="F108" s="11"/>
      <c r="G108" s="11" t="s">
        <v>13</v>
      </c>
      <c r="H108" s="73" t="s">
        <v>2107</v>
      </c>
      <c r="I108" s="35">
        <v>0.1</v>
      </c>
      <c r="J108" s="35">
        <v>0.1</v>
      </c>
      <c r="K108" s="35">
        <v>0.1</v>
      </c>
      <c r="L108" s="35">
        <v>0.7</v>
      </c>
    </row>
    <row r="109" spans="1:16" s="13" customFormat="1" ht="15.75" x14ac:dyDescent="0.25">
      <c r="A109" s="38">
        <v>51</v>
      </c>
      <c r="B109" s="89"/>
      <c r="C109" s="10" t="s">
        <v>2108</v>
      </c>
      <c r="D109" s="72">
        <v>3100000</v>
      </c>
      <c r="E109" s="11" t="s">
        <v>1910</v>
      </c>
      <c r="F109" s="11">
        <v>1</v>
      </c>
      <c r="G109" s="11" t="s">
        <v>2028</v>
      </c>
      <c r="H109" s="48" t="s">
        <v>2097</v>
      </c>
      <c r="I109" s="35">
        <v>0.1</v>
      </c>
      <c r="J109" s="35">
        <v>0.1</v>
      </c>
      <c r="K109" s="35">
        <v>0.1</v>
      </c>
      <c r="L109" s="35">
        <v>0.7</v>
      </c>
      <c r="M109" s="59">
        <v>0.4</v>
      </c>
      <c r="N109" s="13">
        <v>30</v>
      </c>
      <c r="O109" s="13">
        <v>30</v>
      </c>
      <c r="P109" s="13">
        <v>0</v>
      </c>
    </row>
    <row r="110" spans="1:16" s="13" customFormat="1" ht="15.75" x14ac:dyDescent="0.25">
      <c r="A110" s="13">
        <v>52</v>
      </c>
      <c r="B110" s="89"/>
      <c r="C110" s="10" t="s">
        <v>2109</v>
      </c>
      <c r="D110" s="69">
        <v>1500000</v>
      </c>
      <c r="E110" s="11"/>
      <c r="F110" s="11"/>
      <c r="G110" s="11" t="s">
        <v>2079</v>
      </c>
      <c r="H110" s="48" t="s">
        <v>2097</v>
      </c>
      <c r="I110" s="35">
        <v>0.1</v>
      </c>
      <c r="J110" s="35">
        <v>0.1</v>
      </c>
      <c r="K110" s="35">
        <v>0.1</v>
      </c>
      <c r="L110" s="35">
        <v>0.7</v>
      </c>
      <c r="M110" s="11">
        <v>50</v>
      </c>
      <c r="N110" s="13">
        <v>50</v>
      </c>
      <c r="O110" s="13">
        <v>0</v>
      </c>
      <c r="P110" s="13">
        <v>0</v>
      </c>
    </row>
    <row r="111" spans="1:16" s="13" customFormat="1" ht="15.75" x14ac:dyDescent="0.25">
      <c r="A111" s="13">
        <v>53</v>
      </c>
      <c r="B111" s="89"/>
      <c r="C111" s="10" t="s">
        <v>2110</v>
      </c>
      <c r="D111" s="69">
        <v>1500000</v>
      </c>
      <c r="E111" s="11"/>
      <c r="F111" s="11"/>
      <c r="G111" s="11" t="s">
        <v>2079</v>
      </c>
      <c r="H111" s="48" t="s">
        <v>2097</v>
      </c>
      <c r="I111" s="35">
        <v>0.1</v>
      </c>
      <c r="J111" s="35">
        <v>0.1</v>
      </c>
      <c r="K111" s="35">
        <v>0.1</v>
      </c>
      <c r="L111" s="35">
        <v>0.7</v>
      </c>
      <c r="M111" s="59">
        <v>0.75</v>
      </c>
      <c r="N111" s="13">
        <v>25</v>
      </c>
      <c r="O111" s="13">
        <v>0</v>
      </c>
      <c r="P111" s="13">
        <v>0</v>
      </c>
    </row>
    <row r="112" spans="1:16" s="13" customFormat="1" ht="15.75" x14ac:dyDescent="0.25">
      <c r="A112" s="13">
        <v>54</v>
      </c>
      <c r="B112" s="89"/>
      <c r="C112" s="10" t="s">
        <v>2111</v>
      </c>
      <c r="D112" s="69">
        <v>600000</v>
      </c>
      <c r="E112" s="11" t="s">
        <v>1910</v>
      </c>
      <c r="F112" s="11">
        <v>1</v>
      </c>
      <c r="G112" s="11" t="s">
        <v>2079</v>
      </c>
      <c r="H112" s="48" t="s">
        <v>2097</v>
      </c>
      <c r="I112" s="35">
        <v>0.1</v>
      </c>
      <c r="J112" s="35">
        <v>0.1</v>
      </c>
      <c r="K112" s="35">
        <v>0.1</v>
      </c>
      <c r="L112" s="35">
        <v>0.7</v>
      </c>
      <c r="M112" s="59">
        <v>0.15</v>
      </c>
      <c r="N112" s="59">
        <v>0.25</v>
      </c>
      <c r="O112" s="13">
        <v>30</v>
      </c>
      <c r="P112" s="13">
        <v>30</v>
      </c>
    </row>
    <row r="113" spans="1:16" s="13" customFormat="1" ht="15.75" x14ac:dyDescent="0.25">
      <c r="A113" s="13">
        <v>55</v>
      </c>
      <c r="B113" s="89"/>
      <c r="C113" s="10" t="s">
        <v>2112</v>
      </c>
      <c r="D113" s="69">
        <v>500000</v>
      </c>
      <c r="E113" s="11" t="s">
        <v>1910</v>
      </c>
      <c r="F113" s="11">
        <v>1</v>
      </c>
      <c r="G113" s="11" t="s">
        <v>2079</v>
      </c>
      <c r="H113" s="48" t="s">
        <v>2097</v>
      </c>
      <c r="I113" s="35">
        <v>0.1</v>
      </c>
      <c r="J113" s="35">
        <v>0.1</v>
      </c>
      <c r="K113" s="35">
        <v>0.1</v>
      </c>
      <c r="L113" s="35">
        <v>0.7</v>
      </c>
      <c r="M113" s="59">
        <v>0.25</v>
      </c>
      <c r="N113" s="59">
        <v>0.25</v>
      </c>
      <c r="O113" s="13">
        <v>25</v>
      </c>
      <c r="P113" s="13">
        <v>25</v>
      </c>
    </row>
    <row r="114" spans="1:16" s="13" customFormat="1" ht="15.75" x14ac:dyDescent="0.25">
      <c r="B114" s="89"/>
      <c r="C114" s="10"/>
      <c r="D114" s="67"/>
      <c r="E114" s="11"/>
      <c r="F114" s="11"/>
      <c r="G114" s="11"/>
      <c r="H114" s="48" t="s">
        <v>2097</v>
      </c>
      <c r="I114" s="35">
        <v>0.1</v>
      </c>
      <c r="J114" s="35">
        <v>0.1</v>
      </c>
      <c r="K114" s="35">
        <v>0.1</v>
      </c>
      <c r="L114" s="35">
        <v>0.7</v>
      </c>
      <c r="M114" s="59"/>
      <c r="N114" s="59"/>
    </row>
    <row r="115" spans="1:16" s="13" customFormat="1" ht="15.75" x14ac:dyDescent="0.25">
      <c r="A115" s="13">
        <v>56</v>
      </c>
      <c r="B115" s="89"/>
      <c r="C115" s="40" t="s">
        <v>2113</v>
      </c>
      <c r="D115" s="67"/>
      <c r="E115" s="11"/>
      <c r="F115" s="11"/>
      <c r="G115" s="11"/>
      <c r="H115" s="48" t="s">
        <v>2097</v>
      </c>
      <c r="I115" s="35">
        <v>0.1</v>
      </c>
      <c r="J115" s="35">
        <v>0.1</v>
      </c>
      <c r="K115" s="35">
        <v>0.1</v>
      </c>
      <c r="L115" s="35">
        <v>0.7</v>
      </c>
      <c r="M115" s="59">
        <v>0.75</v>
      </c>
      <c r="N115" s="13">
        <v>25</v>
      </c>
      <c r="O115" s="13">
        <v>0</v>
      </c>
      <c r="P115" s="13">
        <v>0</v>
      </c>
    </row>
    <row r="116" spans="1:16" s="13" customFormat="1" ht="15.75" x14ac:dyDescent="0.25">
      <c r="B116" s="89"/>
      <c r="C116" s="10" t="s">
        <v>2114</v>
      </c>
      <c r="D116" s="69">
        <v>1000000</v>
      </c>
      <c r="E116" s="11" t="s">
        <v>1910</v>
      </c>
      <c r="F116" s="11">
        <v>1</v>
      </c>
      <c r="G116" s="11" t="s">
        <v>2115</v>
      </c>
      <c r="H116" s="48" t="s">
        <v>2097</v>
      </c>
      <c r="I116" s="35">
        <v>0.1</v>
      </c>
      <c r="J116" s="35">
        <v>0.1</v>
      </c>
      <c r="K116" s="35">
        <v>0.1</v>
      </c>
      <c r="L116" s="35">
        <v>0.7</v>
      </c>
      <c r="M116" s="59"/>
    </row>
    <row r="117" spans="1:16" s="13" customFormat="1" ht="15.75" x14ac:dyDescent="0.25">
      <c r="A117" s="13">
        <v>57</v>
      </c>
      <c r="B117" s="89" t="s">
        <v>2013</v>
      </c>
      <c r="C117" s="10" t="s">
        <v>2116</v>
      </c>
      <c r="D117" s="69">
        <v>500000</v>
      </c>
      <c r="E117" s="11" t="s">
        <v>1910</v>
      </c>
      <c r="F117" s="11">
        <v>1</v>
      </c>
      <c r="G117" s="11" t="s">
        <v>2079</v>
      </c>
      <c r="H117" s="48" t="s">
        <v>2026</v>
      </c>
      <c r="I117" s="35">
        <v>0.1</v>
      </c>
      <c r="J117" s="35">
        <v>0.1</v>
      </c>
      <c r="K117" s="35">
        <v>0.1</v>
      </c>
      <c r="L117" s="35">
        <v>0.7</v>
      </c>
      <c r="M117" s="59">
        <v>0.25</v>
      </c>
      <c r="N117" s="13">
        <v>75</v>
      </c>
      <c r="O117" s="13">
        <v>0</v>
      </c>
      <c r="P117" s="13">
        <v>0</v>
      </c>
    </row>
    <row r="118" spans="1:16" s="13" customFormat="1" ht="15.75" x14ac:dyDescent="0.25">
      <c r="B118" s="89" t="s">
        <v>2046</v>
      </c>
      <c r="C118" s="10" t="s">
        <v>2117</v>
      </c>
      <c r="D118" s="69">
        <v>300000</v>
      </c>
      <c r="E118" s="11" t="s">
        <v>1910</v>
      </c>
      <c r="F118" s="11"/>
      <c r="G118" s="11" t="s">
        <v>13</v>
      </c>
      <c r="H118" s="50" t="s">
        <v>2029</v>
      </c>
      <c r="I118" s="35">
        <v>0.1</v>
      </c>
      <c r="J118" s="35">
        <v>0.1</v>
      </c>
      <c r="K118" s="35">
        <v>0.1</v>
      </c>
      <c r="L118" s="35">
        <v>0.7</v>
      </c>
      <c r="M118" s="59"/>
    </row>
    <row r="119" spans="1:16" s="13" customFormat="1" ht="15.75" x14ac:dyDescent="0.25">
      <c r="A119" s="13">
        <v>58</v>
      </c>
      <c r="B119" s="89"/>
      <c r="C119" s="40" t="s">
        <v>2118</v>
      </c>
      <c r="D119" s="67"/>
      <c r="E119" s="11"/>
      <c r="F119" s="11"/>
      <c r="G119" s="11"/>
      <c r="H119" s="48"/>
      <c r="I119" s="35">
        <v>0.1</v>
      </c>
      <c r="J119" s="35">
        <v>0.1</v>
      </c>
      <c r="K119" s="35">
        <v>0.1</v>
      </c>
      <c r="L119" s="35">
        <v>0.7</v>
      </c>
      <c r="M119" s="39"/>
      <c r="N119" s="39"/>
    </row>
    <row r="120" spans="1:16" s="13" customFormat="1" ht="15.75" x14ac:dyDescent="0.25">
      <c r="B120" s="89"/>
      <c r="C120" s="10" t="s">
        <v>2099</v>
      </c>
      <c r="D120" s="69">
        <v>25000</v>
      </c>
      <c r="E120" s="11" t="s">
        <v>1910</v>
      </c>
      <c r="F120" s="11">
        <v>1</v>
      </c>
      <c r="G120" s="11" t="s">
        <v>2028</v>
      </c>
      <c r="H120" s="48" t="s">
        <v>2097</v>
      </c>
      <c r="I120" s="35">
        <v>0.1</v>
      </c>
      <c r="J120" s="35">
        <v>0.1</v>
      </c>
      <c r="K120" s="35">
        <v>0.1</v>
      </c>
      <c r="L120" s="35">
        <v>0.7</v>
      </c>
      <c r="M120" s="39"/>
      <c r="N120" s="39"/>
    </row>
    <row r="121" spans="1:16" s="13" customFormat="1" ht="15.75" x14ac:dyDescent="0.25">
      <c r="B121" s="86" t="s">
        <v>1952</v>
      </c>
      <c r="C121" s="10" t="s">
        <v>2100</v>
      </c>
      <c r="D121" s="69">
        <v>25000</v>
      </c>
      <c r="E121" s="11" t="s">
        <v>1910</v>
      </c>
      <c r="F121" s="11">
        <v>1</v>
      </c>
      <c r="G121" s="11" t="s">
        <v>13</v>
      </c>
      <c r="H121" s="23" t="s">
        <v>2106</v>
      </c>
      <c r="I121" s="35">
        <v>0.1</v>
      </c>
      <c r="J121" s="35">
        <v>0.1</v>
      </c>
      <c r="K121" s="35">
        <v>0.1</v>
      </c>
      <c r="L121" s="35">
        <v>0.7</v>
      </c>
      <c r="M121" s="39"/>
      <c r="N121" s="39"/>
    </row>
    <row r="122" spans="1:16" s="13" customFormat="1" ht="15.75" x14ac:dyDescent="0.25">
      <c r="B122" s="89" t="s">
        <v>2063</v>
      </c>
      <c r="C122" s="10" t="s">
        <v>2102</v>
      </c>
      <c r="D122" s="69">
        <v>750000</v>
      </c>
      <c r="E122" s="11" t="s">
        <v>1910</v>
      </c>
      <c r="F122" s="11">
        <v>1</v>
      </c>
      <c r="G122" s="11" t="s">
        <v>13</v>
      </c>
      <c r="H122" s="73" t="s">
        <v>2038</v>
      </c>
      <c r="I122" s="35">
        <v>0.1</v>
      </c>
      <c r="J122" s="35">
        <v>0.1</v>
      </c>
      <c r="K122" s="35">
        <v>0.1</v>
      </c>
      <c r="L122" s="35">
        <v>0.7</v>
      </c>
      <c r="M122" s="39"/>
      <c r="N122" s="39"/>
    </row>
    <row r="123" spans="1:16" s="13" customFormat="1" ht="15.75" x14ac:dyDescent="0.25">
      <c r="A123" s="13">
        <v>59</v>
      </c>
      <c r="B123" s="89"/>
      <c r="C123" s="40" t="s">
        <v>2119</v>
      </c>
      <c r="D123" s="67"/>
      <c r="E123" s="11"/>
      <c r="F123" s="11"/>
      <c r="G123" s="12"/>
      <c r="H123" s="48"/>
      <c r="I123" s="35">
        <v>0.1</v>
      </c>
      <c r="J123" s="35">
        <v>0.1</v>
      </c>
      <c r="K123" s="35">
        <v>0.1</v>
      </c>
      <c r="L123" s="35">
        <v>0.7</v>
      </c>
      <c r="M123" s="39"/>
      <c r="N123" s="39"/>
    </row>
    <row r="124" spans="1:16" s="13" customFormat="1" ht="15.75" x14ac:dyDescent="0.25">
      <c r="B124" s="90" t="s">
        <v>1746</v>
      </c>
      <c r="C124" s="10" t="s">
        <v>2120</v>
      </c>
      <c r="D124" s="69">
        <v>100000</v>
      </c>
      <c r="E124" s="11" t="s">
        <v>1910</v>
      </c>
      <c r="F124" s="11">
        <v>1</v>
      </c>
      <c r="G124" s="12" t="s">
        <v>13</v>
      </c>
      <c r="H124" s="4" t="s">
        <v>2121</v>
      </c>
      <c r="I124" s="35">
        <v>0.1</v>
      </c>
      <c r="J124" s="35">
        <v>0.1</v>
      </c>
      <c r="K124" s="35">
        <v>0.1</v>
      </c>
      <c r="L124" s="35">
        <v>0.7</v>
      </c>
      <c r="M124" s="39"/>
      <c r="N124" s="39"/>
    </row>
    <row r="125" spans="1:16" s="13" customFormat="1" ht="15.75" x14ac:dyDescent="0.25">
      <c r="B125" s="89"/>
      <c r="C125" s="10" t="s">
        <v>2122</v>
      </c>
      <c r="D125" s="69">
        <v>150000</v>
      </c>
      <c r="E125" s="11" t="s">
        <v>1910</v>
      </c>
      <c r="F125" s="11">
        <v>1</v>
      </c>
      <c r="G125" s="12" t="s">
        <v>13</v>
      </c>
      <c r="H125" s="4" t="s">
        <v>2121</v>
      </c>
      <c r="I125" s="35">
        <v>0.1</v>
      </c>
      <c r="J125" s="35">
        <v>0.1</v>
      </c>
      <c r="K125" s="35">
        <v>0.1</v>
      </c>
      <c r="L125" s="35">
        <v>0.7</v>
      </c>
      <c r="M125" s="39"/>
      <c r="N125" s="39"/>
    </row>
    <row r="126" spans="1:16" s="13" customFormat="1" ht="15.75" x14ac:dyDescent="0.25">
      <c r="A126" s="13">
        <v>60</v>
      </c>
      <c r="B126" s="89"/>
      <c r="C126" s="74" t="s">
        <v>2010</v>
      </c>
      <c r="D126" s="63">
        <v>20000000</v>
      </c>
      <c r="E126" s="11"/>
      <c r="F126" s="47"/>
      <c r="G126" s="11"/>
      <c r="H126" s="48"/>
      <c r="I126" s="35">
        <v>0.1</v>
      </c>
      <c r="J126" s="35">
        <v>0.1</v>
      </c>
      <c r="K126" s="35">
        <v>0.1</v>
      </c>
      <c r="L126" s="35">
        <v>0.7</v>
      </c>
      <c r="M126" s="13">
        <v>100</v>
      </c>
      <c r="N126" s="13">
        <v>0</v>
      </c>
      <c r="O126" s="13">
        <v>0</v>
      </c>
      <c r="P126" s="13">
        <v>0</v>
      </c>
    </row>
    <row r="127" spans="1:16" s="13" customFormat="1" ht="15.75" x14ac:dyDescent="0.25">
      <c r="A127" s="13">
        <v>61</v>
      </c>
      <c r="B127" s="89"/>
      <c r="C127" s="49" t="s">
        <v>2123</v>
      </c>
      <c r="D127" s="34"/>
      <c r="E127" s="11"/>
      <c r="F127" s="11"/>
      <c r="G127" s="11" t="s">
        <v>2079</v>
      </c>
      <c r="H127" s="48"/>
      <c r="I127" s="35">
        <v>0.1</v>
      </c>
      <c r="J127" s="35">
        <v>0.1</v>
      </c>
      <c r="K127" s="35">
        <v>0.1</v>
      </c>
      <c r="L127" s="35">
        <v>0.7</v>
      </c>
      <c r="M127" s="75">
        <v>0.33300000000000002</v>
      </c>
      <c r="N127" s="13">
        <v>33.299999999999997</v>
      </c>
      <c r="O127" s="13">
        <v>33.299999999999997</v>
      </c>
      <c r="P127" s="13">
        <v>0</v>
      </c>
    </row>
    <row r="128" spans="1:16" s="13" customFormat="1" ht="15.75" x14ac:dyDescent="0.25">
      <c r="A128" s="13">
        <v>62</v>
      </c>
      <c r="B128" s="89"/>
      <c r="C128" s="10" t="s">
        <v>2124</v>
      </c>
      <c r="D128" s="72">
        <v>550000</v>
      </c>
      <c r="E128" s="11" t="s">
        <v>1910</v>
      </c>
      <c r="F128" s="11">
        <v>1</v>
      </c>
      <c r="G128" s="11" t="s">
        <v>2079</v>
      </c>
      <c r="H128" s="4" t="s">
        <v>2125</v>
      </c>
      <c r="I128" s="35">
        <v>0.1</v>
      </c>
      <c r="J128" s="35">
        <v>0.1</v>
      </c>
      <c r="K128" s="35">
        <v>0.1</v>
      </c>
      <c r="L128" s="35">
        <v>0.7</v>
      </c>
      <c r="M128" s="59">
        <v>0.3</v>
      </c>
      <c r="N128" s="59">
        <v>0.3</v>
      </c>
      <c r="O128" s="13">
        <v>30</v>
      </c>
      <c r="P128" s="13">
        <v>10</v>
      </c>
    </row>
    <row r="129" spans="1:16" s="13" customFormat="1" ht="15.75" x14ac:dyDescent="0.25">
      <c r="A129" s="13">
        <v>63</v>
      </c>
      <c r="B129" s="89"/>
      <c r="C129" s="10" t="s">
        <v>2126</v>
      </c>
      <c r="D129" s="72">
        <v>750000</v>
      </c>
      <c r="E129" s="11" t="s">
        <v>1910</v>
      </c>
      <c r="F129" s="11">
        <v>1</v>
      </c>
      <c r="G129" s="11" t="s">
        <v>2079</v>
      </c>
      <c r="H129" s="4" t="s">
        <v>2125</v>
      </c>
      <c r="I129" s="35">
        <v>0.1</v>
      </c>
      <c r="J129" s="35">
        <v>0.1</v>
      </c>
      <c r="K129" s="35">
        <v>0.1</v>
      </c>
      <c r="L129" s="35">
        <v>0.7</v>
      </c>
      <c r="M129" s="59"/>
      <c r="N129" s="59"/>
    </row>
    <row r="130" spans="1:16" s="13" customFormat="1" ht="15.75" x14ac:dyDescent="0.25">
      <c r="A130" s="13">
        <v>64</v>
      </c>
      <c r="B130" s="89"/>
      <c r="C130" s="10" t="s">
        <v>2127</v>
      </c>
      <c r="D130" s="72">
        <v>500000</v>
      </c>
      <c r="E130" s="11" t="s">
        <v>1910</v>
      </c>
      <c r="F130" s="11">
        <v>1</v>
      </c>
      <c r="G130" s="11"/>
      <c r="H130" s="48"/>
      <c r="I130" s="35">
        <v>0.1</v>
      </c>
      <c r="J130" s="35">
        <v>0.1</v>
      </c>
      <c r="K130" s="35">
        <v>0.1</v>
      </c>
      <c r="L130" s="35">
        <v>0.7</v>
      </c>
      <c r="M130" s="75">
        <v>0.223</v>
      </c>
      <c r="N130" s="13">
        <v>22.3</v>
      </c>
      <c r="O130" s="13">
        <v>22.3</v>
      </c>
      <c r="P130" s="13">
        <v>30</v>
      </c>
    </row>
    <row r="131" spans="1:16" s="13" customFormat="1" ht="15.75" x14ac:dyDescent="0.25">
      <c r="B131" s="89" t="s">
        <v>313</v>
      </c>
      <c r="C131" s="10" t="s">
        <v>2128</v>
      </c>
      <c r="D131" s="72"/>
      <c r="E131" s="11"/>
      <c r="F131" s="11"/>
      <c r="G131" s="11" t="s">
        <v>2079</v>
      </c>
      <c r="H131" s="50" t="s">
        <v>2026</v>
      </c>
      <c r="I131" s="35">
        <v>0.1</v>
      </c>
      <c r="J131" s="35">
        <v>0.1</v>
      </c>
      <c r="K131" s="35">
        <v>0.1</v>
      </c>
      <c r="L131" s="35">
        <v>0.7</v>
      </c>
      <c r="M131" s="13">
        <v>64</v>
      </c>
      <c r="N131" s="59">
        <v>0</v>
      </c>
      <c r="O131" s="13">
        <v>36</v>
      </c>
      <c r="P131" s="13">
        <v>0</v>
      </c>
    </row>
    <row r="132" spans="1:16" s="13" customFormat="1" ht="15.75" x14ac:dyDescent="0.25">
      <c r="A132" s="13">
        <v>66</v>
      </c>
      <c r="B132" s="89"/>
      <c r="C132" s="10" t="s">
        <v>2129</v>
      </c>
      <c r="D132" s="72">
        <v>750000</v>
      </c>
      <c r="E132" s="11"/>
      <c r="F132" s="11"/>
      <c r="G132" s="11" t="s">
        <v>2079</v>
      </c>
      <c r="H132" s="48" t="s">
        <v>2097</v>
      </c>
      <c r="I132" s="35">
        <v>0.1</v>
      </c>
      <c r="J132" s="35">
        <v>0.1</v>
      </c>
      <c r="K132" s="35">
        <v>0.1</v>
      </c>
      <c r="L132" s="35">
        <v>0.7</v>
      </c>
      <c r="M132" s="13">
        <v>0</v>
      </c>
      <c r="N132" s="13">
        <v>0</v>
      </c>
      <c r="O132" s="13">
        <v>0</v>
      </c>
      <c r="P132" s="13">
        <v>0</v>
      </c>
    </row>
    <row r="133" spans="1:16" s="13" customFormat="1" ht="15.75" x14ac:dyDescent="0.25">
      <c r="A133" s="13">
        <v>67</v>
      </c>
      <c r="B133" s="89" t="s">
        <v>1746</v>
      </c>
      <c r="C133" s="10" t="s">
        <v>2130</v>
      </c>
      <c r="D133" s="72">
        <v>500000</v>
      </c>
      <c r="E133" s="11" t="s">
        <v>1910</v>
      </c>
      <c r="F133" s="11">
        <v>1</v>
      </c>
      <c r="G133" s="11" t="s">
        <v>2079</v>
      </c>
      <c r="H133" s="3" t="s">
        <v>2131</v>
      </c>
      <c r="I133" s="35">
        <v>0.1</v>
      </c>
      <c r="J133" s="35">
        <v>0.1</v>
      </c>
      <c r="K133" s="35">
        <v>0.1</v>
      </c>
      <c r="L133" s="35">
        <v>0.7</v>
      </c>
      <c r="M133" s="13">
        <v>100</v>
      </c>
      <c r="N133" s="13">
        <v>0</v>
      </c>
      <c r="O133" s="13">
        <v>0</v>
      </c>
      <c r="P133" s="13">
        <v>0</v>
      </c>
    </row>
    <row r="134" spans="1:16" s="13" customFormat="1" ht="15.75" x14ac:dyDescent="0.25">
      <c r="A134" s="13">
        <v>68</v>
      </c>
      <c r="B134" s="94" t="s">
        <v>40</v>
      </c>
      <c r="C134" s="10" t="s">
        <v>2132</v>
      </c>
      <c r="D134" s="72">
        <v>100000</v>
      </c>
      <c r="E134" s="11" t="s">
        <v>1910</v>
      </c>
      <c r="F134" s="11">
        <v>1</v>
      </c>
      <c r="G134" s="11" t="s">
        <v>2079</v>
      </c>
      <c r="H134" s="3" t="s">
        <v>2024</v>
      </c>
      <c r="I134" s="35">
        <v>0.1</v>
      </c>
      <c r="J134" s="35">
        <v>0.1</v>
      </c>
      <c r="K134" s="35">
        <v>0.1</v>
      </c>
      <c r="L134" s="35">
        <v>0.7</v>
      </c>
      <c r="M134" s="13">
        <v>100</v>
      </c>
      <c r="N134" s="13">
        <v>0</v>
      </c>
      <c r="O134" s="13">
        <v>0</v>
      </c>
      <c r="P134" s="13">
        <v>0</v>
      </c>
    </row>
    <row r="135" spans="1:16" s="13" customFormat="1" ht="15.75" x14ac:dyDescent="0.25">
      <c r="A135" s="13">
        <v>69</v>
      </c>
      <c r="B135" s="89" t="s">
        <v>1569</v>
      </c>
      <c r="C135" s="10" t="s">
        <v>2133</v>
      </c>
      <c r="D135" s="72">
        <v>100000</v>
      </c>
      <c r="E135" s="11" t="s">
        <v>1910</v>
      </c>
      <c r="F135" s="11">
        <v>1</v>
      </c>
      <c r="G135" s="11" t="s">
        <v>2079</v>
      </c>
      <c r="H135" s="50" t="s">
        <v>2134</v>
      </c>
      <c r="I135" s="35">
        <v>0.1</v>
      </c>
      <c r="J135" s="35">
        <v>0.1</v>
      </c>
      <c r="K135" s="35">
        <v>0.1</v>
      </c>
      <c r="L135" s="35">
        <v>0.7</v>
      </c>
      <c r="M135" s="13">
        <v>33.299999999999997</v>
      </c>
      <c r="N135" s="75">
        <v>0.66700000000000004</v>
      </c>
      <c r="O135" s="75">
        <v>0</v>
      </c>
      <c r="P135" s="13">
        <v>0</v>
      </c>
    </row>
    <row r="136" spans="1:16" s="13" customFormat="1" ht="16.5" x14ac:dyDescent="0.3">
      <c r="A136" s="13">
        <v>70</v>
      </c>
      <c r="B136" s="89" t="s">
        <v>2135</v>
      </c>
      <c r="C136" s="10" t="s">
        <v>2136</v>
      </c>
      <c r="D136" s="72">
        <v>150000</v>
      </c>
      <c r="E136" s="11" t="s">
        <v>1910</v>
      </c>
      <c r="F136" s="11">
        <v>1</v>
      </c>
      <c r="G136" s="11" t="s">
        <v>2137</v>
      </c>
      <c r="H136" s="66" t="s">
        <v>2138</v>
      </c>
      <c r="I136" s="35">
        <v>0.1</v>
      </c>
      <c r="J136" s="35">
        <v>0.1</v>
      </c>
      <c r="K136" s="35">
        <v>0.1</v>
      </c>
      <c r="L136" s="35">
        <v>0.7</v>
      </c>
      <c r="M136" s="11"/>
      <c r="N136" s="39"/>
      <c r="O136" s="39"/>
      <c r="P136" s="39"/>
    </row>
    <row r="137" spans="1:16" s="13" customFormat="1" ht="15.75" x14ac:dyDescent="0.25">
      <c r="A137" s="13">
        <v>71</v>
      </c>
      <c r="B137" s="89" t="s">
        <v>1569</v>
      </c>
      <c r="C137" s="10" t="s">
        <v>2139</v>
      </c>
      <c r="D137" s="72">
        <v>100000</v>
      </c>
      <c r="E137" s="11" t="s">
        <v>1910</v>
      </c>
      <c r="F137" s="11">
        <v>1</v>
      </c>
      <c r="G137" s="11" t="s">
        <v>13</v>
      </c>
      <c r="H137" s="50" t="s">
        <v>2140</v>
      </c>
      <c r="I137" s="35">
        <v>0.1</v>
      </c>
      <c r="J137" s="35">
        <v>0.1</v>
      </c>
      <c r="K137" s="35">
        <v>0.1</v>
      </c>
      <c r="L137" s="35">
        <v>0.7</v>
      </c>
      <c r="M137" s="11"/>
      <c r="N137" s="39"/>
      <c r="O137" s="39"/>
      <c r="P137" s="39"/>
    </row>
    <row r="138" spans="1:16" s="13" customFormat="1" ht="15.75" x14ac:dyDescent="0.25">
      <c r="A138" s="13">
        <v>72</v>
      </c>
      <c r="B138" s="96"/>
      <c r="C138" s="76" t="s">
        <v>2141</v>
      </c>
      <c r="D138" s="77" t="s">
        <v>2142</v>
      </c>
      <c r="E138" s="11"/>
      <c r="F138" s="78"/>
      <c r="G138" s="11"/>
      <c r="H138" s="48"/>
      <c r="I138" s="11"/>
      <c r="J138" s="11"/>
      <c r="K138" s="11"/>
      <c r="L138" s="11"/>
      <c r="M138" s="11"/>
      <c r="N138" s="39"/>
      <c r="O138" s="39"/>
      <c r="P138" s="39"/>
    </row>
    <row r="139" spans="1:16" s="13" customFormat="1" ht="15.75" x14ac:dyDescent="0.25">
      <c r="A139" s="13">
        <v>73</v>
      </c>
      <c r="B139" s="89"/>
      <c r="C139" s="74" t="s">
        <v>2143</v>
      </c>
      <c r="E139" s="11"/>
      <c r="F139" s="47" t="s">
        <v>2144</v>
      </c>
      <c r="G139" s="11"/>
      <c r="H139" s="48"/>
      <c r="I139" s="11"/>
      <c r="J139" s="11"/>
      <c r="K139" s="11"/>
      <c r="L139" s="11"/>
      <c r="M139" s="11"/>
      <c r="N139" s="39"/>
      <c r="O139" s="39"/>
      <c r="P139" s="39"/>
    </row>
    <row r="140" spans="1:16" s="13" customFormat="1" ht="15.75" x14ac:dyDescent="0.25">
      <c r="A140" s="13">
        <v>74</v>
      </c>
      <c r="B140" s="89"/>
      <c r="D140" s="34"/>
      <c r="E140" s="11"/>
      <c r="F140" s="11"/>
      <c r="G140" s="11"/>
      <c r="H140" s="48"/>
      <c r="I140" s="11"/>
      <c r="J140" s="11"/>
      <c r="K140" s="11"/>
      <c r="L140" s="11"/>
      <c r="M140" s="11"/>
      <c r="N140" s="39"/>
      <c r="O140" s="39"/>
      <c r="P140" s="39"/>
    </row>
  </sheetData>
  <mergeCells count="11">
    <mergeCell ref="M3:P3"/>
    <mergeCell ref="A2:XFD2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activeCell="B13" sqref="B13"/>
    </sheetView>
  </sheetViews>
  <sheetFormatPr defaultColWidth="9.140625" defaultRowHeight="15" x14ac:dyDescent="0.25"/>
  <cols>
    <col min="1" max="1" width="15.28515625" style="482" customWidth="1"/>
    <col min="2" max="2" width="37.85546875" style="482" customWidth="1"/>
    <col min="3" max="3" width="14" style="529" customWidth="1"/>
    <col min="4" max="4" width="9.42578125" style="482" customWidth="1"/>
    <col min="5" max="5" width="11.28515625" style="512" customWidth="1"/>
    <col min="6" max="6" width="9.42578125" style="482" customWidth="1"/>
    <col min="7" max="7" width="24" style="482" hidden="1" customWidth="1"/>
    <col min="8" max="8" width="47.28515625" style="513" hidden="1" customWidth="1"/>
    <col min="9" max="9" width="26.42578125" style="482" hidden="1" customWidth="1"/>
    <col min="10" max="10" width="9.85546875" style="482" hidden="1" customWidth="1"/>
    <col min="11" max="14" width="9.140625" style="538"/>
    <col min="15" max="17" width="15.7109375" style="523" bestFit="1" customWidth="1"/>
    <col min="18" max="18" width="16" style="523" customWidth="1"/>
    <col min="19" max="19" width="22.5703125" style="482" customWidth="1"/>
    <col min="20" max="16384" width="9.140625" style="482"/>
  </cols>
  <sheetData>
    <row r="1" spans="1:19" ht="15.75" customHeight="1" x14ac:dyDescent="0.25">
      <c r="A1" s="605" t="s">
        <v>213</v>
      </c>
      <c r="B1" s="605" t="s">
        <v>214</v>
      </c>
      <c r="C1" s="608" t="s">
        <v>215</v>
      </c>
      <c r="D1" s="605" t="s">
        <v>216</v>
      </c>
      <c r="E1" s="479"/>
      <c r="F1" s="605" t="s">
        <v>217</v>
      </c>
      <c r="G1" s="480"/>
      <c r="H1" s="481"/>
      <c r="I1" s="605" t="s">
        <v>219</v>
      </c>
      <c r="J1" s="605" t="s">
        <v>0</v>
      </c>
      <c r="K1" s="606" t="s">
        <v>1</v>
      </c>
      <c r="L1" s="606"/>
      <c r="M1" s="606"/>
      <c r="N1" s="606"/>
      <c r="O1" s="607" t="s">
        <v>3</v>
      </c>
      <c r="P1" s="607"/>
      <c r="Q1" s="607"/>
      <c r="R1" s="607"/>
    </row>
    <row r="2" spans="1:19" s="485" customFormat="1" ht="49.5" x14ac:dyDescent="0.4">
      <c r="A2" s="605"/>
      <c r="B2" s="605"/>
      <c r="C2" s="608"/>
      <c r="D2" s="605"/>
      <c r="E2" s="479" t="s">
        <v>218</v>
      </c>
      <c r="F2" s="605"/>
      <c r="G2" s="480"/>
      <c r="H2" s="483" t="s">
        <v>2145</v>
      </c>
      <c r="I2" s="605"/>
      <c r="J2" s="605"/>
      <c r="K2" s="530" t="s">
        <v>4</v>
      </c>
      <c r="L2" s="530" t="s">
        <v>5</v>
      </c>
      <c r="M2" s="530" t="s">
        <v>6</v>
      </c>
      <c r="N2" s="531" t="s">
        <v>7</v>
      </c>
      <c r="O2" s="514" t="s">
        <v>8</v>
      </c>
      <c r="P2" s="514" t="s">
        <v>9</v>
      </c>
      <c r="Q2" s="514" t="s">
        <v>10</v>
      </c>
      <c r="R2" s="514" t="s">
        <v>11</v>
      </c>
      <c r="S2" s="484"/>
    </row>
    <row r="3" spans="1:19" ht="15.75" x14ac:dyDescent="0.25">
      <c r="A3" s="486" t="s">
        <v>1510</v>
      </c>
      <c r="B3" s="486"/>
      <c r="C3" s="524"/>
      <c r="D3" s="486"/>
      <c r="E3" s="487"/>
      <c r="F3" s="486"/>
      <c r="G3" s="486"/>
      <c r="H3" s="488"/>
      <c r="I3" s="486"/>
      <c r="J3" s="486"/>
      <c r="K3" s="532"/>
      <c r="L3" s="533"/>
      <c r="M3" s="533"/>
      <c r="N3" s="534"/>
      <c r="O3" s="515"/>
      <c r="P3" s="516"/>
      <c r="Q3" s="516"/>
      <c r="R3" s="516"/>
      <c r="S3" s="491"/>
    </row>
    <row r="4" spans="1:19" ht="15.75" x14ac:dyDescent="0.25">
      <c r="A4" s="489" t="s">
        <v>84</v>
      </c>
      <c r="B4" s="492" t="s">
        <v>85</v>
      </c>
      <c r="C4" s="525">
        <v>600</v>
      </c>
      <c r="D4" s="493" t="s">
        <v>226</v>
      </c>
      <c r="E4" s="494">
        <v>120000</v>
      </c>
      <c r="F4" s="493">
        <v>200</v>
      </c>
      <c r="G4" s="493" t="s">
        <v>2512</v>
      </c>
      <c r="H4" s="488" t="s">
        <v>2146</v>
      </c>
      <c r="I4" s="489" t="s">
        <v>1683</v>
      </c>
      <c r="J4" s="489">
        <v>2211101</v>
      </c>
      <c r="K4" s="533">
        <v>0</v>
      </c>
      <c r="L4" s="533">
        <v>100</v>
      </c>
      <c r="M4" s="533">
        <v>0</v>
      </c>
      <c r="N4" s="535">
        <v>0</v>
      </c>
      <c r="O4" s="517">
        <f t="shared" ref="O4:O26" si="0">F4/4</f>
        <v>50</v>
      </c>
      <c r="P4" s="517">
        <f>O4</f>
        <v>50</v>
      </c>
      <c r="Q4" s="517">
        <f>P4</f>
        <v>50</v>
      </c>
      <c r="R4" s="517">
        <f>Q4</f>
        <v>50</v>
      </c>
      <c r="S4" s="491"/>
    </row>
    <row r="5" spans="1:19" ht="15.75" x14ac:dyDescent="0.25">
      <c r="A5" s="489" t="s">
        <v>86</v>
      </c>
      <c r="B5" s="492" t="s">
        <v>87</v>
      </c>
      <c r="C5" s="525">
        <v>300</v>
      </c>
      <c r="D5" s="493" t="s">
        <v>231</v>
      </c>
      <c r="E5" s="494">
        <v>27000</v>
      </c>
      <c r="F5" s="493">
        <v>90</v>
      </c>
      <c r="G5" s="493" t="s">
        <v>2512</v>
      </c>
      <c r="H5" s="488" t="s">
        <v>2146</v>
      </c>
      <c r="I5" s="489" t="s">
        <v>1683</v>
      </c>
      <c r="J5" s="489">
        <v>2211101</v>
      </c>
      <c r="K5" s="533">
        <v>0</v>
      </c>
      <c r="L5" s="533">
        <v>100</v>
      </c>
      <c r="M5" s="533">
        <v>0</v>
      </c>
      <c r="N5" s="535">
        <v>0</v>
      </c>
      <c r="O5" s="517">
        <f t="shared" si="0"/>
        <v>22.5</v>
      </c>
      <c r="P5" s="518">
        <v>7500</v>
      </c>
      <c r="Q5" s="518">
        <v>7500</v>
      </c>
      <c r="R5" s="518">
        <v>7500</v>
      </c>
      <c r="S5" s="491"/>
    </row>
    <row r="6" spans="1:19" ht="15.75" x14ac:dyDescent="0.25">
      <c r="A6" s="489" t="s">
        <v>88</v>
      </c>
      <c r="B6" s="492" t="s">
        <v>89</v>
      </c>
      <c r="C6" s="525">
        <v>90</v>
      </c>
      <c r="D6" s="493" t="s">
        <v>231</v>
      </c>
      <c r="E6" s="494">
        <v>18000</v>
      </c>
      <c r="F6" s="493">
        <v>200</v>
      </c>
      <c r="G6" s="493" t="s">
        <v>2512</v>
      </c>
      <c r="H6" s="488" t="s">
        <v>2146</v>
      </c>
      <c r="I6" s="489" t="s">
        <v>1683</v>
      </c>
      <c r="J6" s="489">
        <v>2211101</v>
      </c>
      <c r="K6" s="533">
        <v>0</v>
      </c>
      <c r="L6" s="533">
        <v>100</v>
      </c>
      <c r="M6" s="533">
        <v>0</v>
      </c>
      <c r="N6" s="535">
        <v>0</v>
      </c>
      <c r="O6" s="517">
        <f t="shared" si="0"/>
        <v>50</v>
      </c>
      <c r="P6" s="518">
        <v>9000</v>
      </c>
      <c r="Q6" s="518"/>
      <c r="R6" s="518"/>
      <c r="S6" s="491"/>
    </row>
    <row r="7" spans="1:19" ht="15.75" x14ac:dyDescent="0.25">
      <c r="A7" s="489" t="s">
        <v>122</v>
      </c>
      <c r="B7" s="492" t="s">
        <v>232</v>
      </c>
      <c r="C7" s="525">
        <v>70</v>
      </c>
      <c r="D7" s="493" t="s">
        <v>233</v>
      </c>
      <c r="E7" s="494">
        <v>1400</v>
      </c>
      <c r="F7" s="493">
        <v>20</v>
      </c>
      <c r="G7" s="493" t="s">
        <v>2512</v>
      </c>
      <c r="H7" s="488" t="s">
        <v>2146</v>
      </c>
      <c r="I7" s="489" t="s">
        <v>1683</v>
      </c>
      <c r="J7" s="489">
        <v>2211101</v>
      </c>
      <c r="K7" s="533">
        <v>0</v>
      </c>
      <c r="L7" s="533">
        <v>100</v>
      </c>
      <c r="M7" s="533">
        <v>0</v>
      </c>
      <c r="N7" s="535">
        <v>0</v>
      </c>
      <c r="O7" s="517">
        <f t="shared" si="0"/>
        <v>5</v>
      </c>
      <c r="P7" s="518">
        <v>350</v>
      </c>
      <c r="Q7" s="518">
        <v>350</v>
      </c>
      <c r="R7" s="518">
        <v>350</v>
      </c>
      <c r="S7" s="491"/>
    </row>
    <row r="8" spans="1:19" ht="15.75" customHeight="1" x14ac:dyDescent="0.25">
      <c r="A8" s="489" t="s">
        <v>90</v>
      </c>
      <c r="B8" s="492" t="s">
        <v>91</v>
      </c>
      <c r="C8" s="525">
        <v>150</v>
      </c>
      <c r="D8" s="493" t="s">
        <v>231</v>
      </c>
      <c r="E8" s="494">
        <v>6000</v>
      </c>
      <c r="F8" s="493">
        <v>40</v>
      </c>
      <c r="G8" s="493" t="s">
        <v>2512</v>
      </c>
      <c r="H8" s="488" t="s">
        <v>2146</v>
      </c>
      <c r="I8" s="489" t="s">
        <v>1683</v>
      </c>
      <c r="J8" s="489">
        <v>2211101</v>
      </c>
      <c r="K8" s="533">
        <v>0</v>
      </c>
      <c r="L8" s="533">
        <v>100</v>
      </c>
      <c r="M8" s="533">
        <v>0</v>
      </c>
      <c r="N8" s="535">
        <v>0</v>
      </c>
      <c r="O8" s="517">
        <f t="shared" si="0"/>
        <v>10</v>
      </c>
      <c r="P8" s="518">
        <v>1500</v>
      </c>
      <c r="Q8" s="518">
        <v>1500</v>
      </c>
      <c r="R8" s="518">
        <v>1500</v>
      </c>
      <c r="S8" s="491"/>
    </row>
    <row r="9" spans="1:19" ht="15.75" x14ac:dyDescent="0.25">
      <c r="A9" s="489" t="s">
        <v>92</v>
      </c>
      <c r="B9" s="492" t="s">
        <v>93</v>
      </c>
      <c r="C9" s="525">
        <v>200</v>
      </c>
      <c r="D9" s="493" t="s">
        <v>233</v>
      </c>
      <c r="E9" s="494">
        <v>8000</v>
      </c>
      <c r="F9" s="493">
        <v>40</v>
      </c>
      <c r="G9" s="493" t="s">
        <v>2512</v>
      </c>
      <c r="H9" s="488" t="s">
        <v>2146</v>
      </c>
      <c r="I9" s="489" t="s">
        <v>1683</v>
      </c>
      <c r="J9" s="489">
        <v>2211101</v>
      </c>
      <c r="K9" s="533">
        <v>0</v>
      </c>
      <c r="L9" s="533">
        <v>100</v>
      </c>
      <c r="M9" s="533">
        <v>0</v>
      </c>
      <c r="N9" s="535">
        <v>0</v>
      </c>
      <c r="O9" s="517">
        <f t="shared" si="0"/>
        <v>10</v>
      </c>
      <c r="P9" s="518">
        <v>2500</v>
      </c>
      <c r="Q9" s="518">
        <v>5000</v>
      </c>
      <c r="R9" s="518"/>
      <c r="S9" s="491"/>
    </row>
    <row r="10" spans="1:19" ht="15.75" x14ac:dyDescent="0.25">
      <c r="A10" s="489" t="s">
        <v>94</v>
      </c>
      <c r="B10" s="492" t="s">
        <v>95</v>
      </c>
      <c r="C10" s="525">
        <v>200</v>
      </c>
      <c r="D10" s="493" t="s">
        <v>233</v>
      </c>
      <c r="E10" s="494">
        <v>20000</v>
      </c>
      <c r="F10" s="493">
        <v>100</v>
      </c>
      <c r="G10" s="493" t="s">
        <v>2512</v>
      </c>
      <c r="H10" s="488" t="s">
        <v>2146</v>
      </c>
      <c r="I10" s="489" t="s">
        <v>1683</v>
      </c>
      <c r="J10" s="489">
        <v>2211101</v>
      </c>
      <c r="K10" s="533">
        <v>0</v>
      </c>
      <c r="L10" s="533">
        <v>100</v>
      </c>
      <c r="M10" s="533">
        <v>0</v>
      </c>
      <c r="N10" s="535">
        <v>0</v>
      </c>
      <c r="O10" s="517">
        <f t="shared" si="0"/>
        <v>25</v>
      </c>
      <c r="P10" s="518">
        <v>36000</v>
      </c>
      <c r="Q10" s="518"/>
      <c r="R10" s="518"/>
      <c r="S10" s="491"/>
    </row>
    <row r="11" spans="1:19" ht="15.75" x14ac:dyDescent="0.25">
      <c r="A11" s="489" t="s">
        <v>96</v>
      </c>
      <c r="B11" s="492" t="s">
        <v>97</v>
      </c>
      <c r="C11" s="525">
        <v>250</v>
      </c>
      <c r="D11" s="493" t="s">
        <v>233</v>
      </c>
      <c r="E11" s="494">
        <v>15000</v>
      </c>
      <c r="F11" s="493">
        <v>60</v>
      </c>
      <c r="G11" s="493" t="s">
        <v>2512</v>
      </c>
      <c r="H11" s="488" t="s">
        <v>2146</v>
      </c>
      <c r="I11" s="489" t="s">
        <v>1683</v>
      </c>
      <c r="J11" s="489">
        <v>2211101</v>
      </c>
      <c r="K11" s="533">
        <v>0</v>
      </c>
      <c r="L11" s="533">
        <v>100</v>
      </c>
      <c r="M11" s="533">
        <v>0</v>
      </c>
      <c r="N11" s="535">
        <v>0</v>
      </c>
      <c r="O11" s="517">
        <f t="shared" si="0"/>
        <v>15</v>
      </c>
      <c r="P11" s="518">
        <v>3750</v>
      </c>
      <c r="Q11" s="518">
        <v>3750</v>
      </c>
      <c r="R11" s="518">
        <v>3750</v>
      </c>
      <c r="S11" s="491"/>
    </row>
    <row r="12" spans="1:19" ht="15.75" x14ac:dyDescent="0.25">
      <c r="A12" s="489" t="s">
        <v>98</v>
      </c>
      <c r="B12" s="492" t="s">
        <v>99</v>
      </c>
      <c r="C12" s="525">
        <v>250</v>
      </c>
      <c r="D12" s="493" t="s">
        <v>233</v>
      </c>
      <c r="E12" s="494">
        <v>12500</v>
      </c>
      <c r="F12" s="493">
        <v>50</v>
      </c>
      <c r="G12" s="493" t="s">
        <v>2512</v>
      </c>
      <c r="H12" s="488" t="s">
        <v>2146</v>
      </c>
      <c r="I12" s="489" t="s">
        <v>1683</v>
      </c>
      <c r="J12" s="489">
        <v>2211101</v>
      </c>
      <c r="K12" s="533">
        <v>0</v>
      </c>
      <c r="L12" s="533">
        <v>100</v>
      </c>
      <c r="M12" s="533">
        <v>0</v>
      </c>
      <c r="N12" s="535">
        <v>0</v>
      </c>
      <c r="O12" s="517">
        <f t="shared" si="0"/>
        <v>12.5</v>
      </c>
      <c r="P12" s="518">
        <v>6250</v>
      </c>
      <c r="Q12" s="518">
        <v>12500</v>
      </c>
      <c r="R12" s="518"/>
      <c r="S12" s="491"/>
    </row>
    <row r="13" spans="1:19" ht="15.75" x14ac:dyDescent="0.25">
      <c r="A13" s="489" t="s">
        <v>100</v>
      </c>
      <c r="B13" s="492" t="s">
        <v>101</v>
      </c>
      <c r="C13" s="525">
        <v>450</v>
      </c>
      <c r="D13" s="493" t="s">
        <v>233</v>
      </c>
      <c r="E13" s="494">
        <v>13500</v>
      </c>
      <c r="F13" s="493">
        <v>30</v>
      </c>
      <c r="G13" s="493" t="s">
        <v>2512</v>
      </c>
      <c r="H13" s="488" t="s">
        <v>2146</v>
      </c>
      <c r="I13" s="489" t="s">
        <v>1683</v>
      </c>
      <c r="J13" s="489">
        <v>2211101</v>
      </c>
      <c r="K13" s="533">
        <v>0</v>
      </c>
      <c r="L13" s="533">
        <v>100</v>
      </c>
      <c r="M13" s="533">
        <v>0</v>
      </c>
      <c r="N13" s="535">
        <v>0</v>
      </c>
      <c r="O13" s="517">
        <f t="shared" si="0"/>
        <v>7.5</v>
      </c>
      <c r="P13" s="518">
        <v>11250</v>
      </c>
      <c r="Q13" s="518"/>
      <c r="R13" s="518"/>
      <c r="S13" s="491"/>
    </row>
    <row r="14" spans="1:19" ht="15.75" x14ac:dyDescent="0.25">
      <c r="A14" s="489" t="s">
        <v>102</v>
      </c>
      <c r="B14" s="492" t="s">
        <v>103</v>
      </c>
      <c r="C14" s="525">
        <v>400</v>
      </c>
      <c r="D14" s="493" t="s">
        <v>230</v>
      </c>
      <c r="E14" s="494">
        <v>20000</v>
      </c>
      <c r="F14" s="493">
        <v>50</v>
      </c>
      <c r="G14" s="493" t="s">
        <v>2512</v>
      </c>
      <c r="H14" s="488" t="s">
        <v>2146</v>
      </c>
      <c r="I14" s="489" t="s">
        <v>1683</v>
      </c>
      <c r="J14" s="489">
        <v>2211101</v>
      </c>
      <c r="K14" s="533">
        <v>0</v>
      </c>
      <c r="L14" s="533">
        <v>100</v>
      </c>
      <c r="M14" s="533">
        <v>0</v>
      </c>
      <c r="N14" s="535">
        <v>0</v>
      </c>
      <c r="O14" s="517">
        <f t="shared" si="0"/>
        <v>12.5</v>
      </c>
      <c r="P14" s="518">
        <v>10000</v>
      </c>
      <c r="Q14" s="518"/>
      <c r="R14" s="518"/>
      <c r="S14" s="491"/>
    </row>
    <row r="15" spans="1:19" ht="15.75" x14ac:dyDescent="0.25">
      <c r="A15" s="489" t="s">
        <v>104</v>
      </c>
      <c r="B15" s="492" t="s">
        <v>105</v>
      </c>
      <c r="C15" s="525">
        <v>100</v>
      </c>
      <c r="D15" s="493" t="s">
        <v>230</v>
      </c>
      <c r="E15" s="494">
        <v>5000</v>
      </c>
      <c r="F15" s="493">
        <v>50</v>
      </c>
      <c r="G15" s="493" t="s">
        <v>2512</v>
      </c>
      <c r="H15" s="488" t="s">
        <v>2146</v>
      </c>
      <c r="I15" s="489" t="s">
        <v>1683</v>
      </c>
      <c r="J15" s="489">
        <v>2211101</v>
      </c>
      <c r="K15" s="533">
        <v>0</v>
      </c>
      <c r="L15" s="533">
        <v>100</v>
      </c>
      <c r="M15" s="533">
        <v>0</v>
      </c>
      <c r="N15" s="535">
        <v>0</v>
      </c>
      <c r="O15" s="517">
        <f t="shared" si="0"/>
        <v>12.5</v>
      </c>
      <c r="P15" s="518">
        <v>1250</v>
      </c>
      <c r="Q15" s="517">
        <v>1250</v>
      </c>
      <c r="R15" s="518">
        <v>1250</v>
      </c>
      <c r="S15" s="491"/>
    </row>
    <row r="16" spans="1:19" ht="15.75" x14ac:dyDescent="0.25">
      <c r="A16" s="489" t="s">
        <v>106</v>
      </c>
      <c r="B16" s="492" t="s">
        <v>107</v>
      </c>
      <c r="C16" s="525">
        <v>40</v>
      </c>
      <c r="D16" s="493" t="s">
        <v>230</v>
      </c>
      <c r="E16" s="494">
        <v>1600</v>
      </c>
      <c r="F16" s="493">
        <v>40</v>
      </c>
      <c r="G16" s="493" t="s">
        <v>2512</v>
      </c>
      <c r="H16" s="488" t="s">
        <v>2146</v>
      </c>
      <c r="I16" s="489" t="s">
        <v>1683</v>
      </c>
      <c r="J16" s="489">
        <v>2211101</v>
      </c>
      <c r="K16" s="533">
        <v>0</v>
      </c>
      <c r="L16" s="533">
        <v>100</v>
      </c>
      <c r="M16" s="533">
        <v>0</v>
      </c>
      <c r="N16" s="535">
        <v>0</v>
      </c>
      <c r="O16" s="517">
        <f t="shared" si="0"/>
        <v>10</v>
      </c>
      <c r="P16" s="518">
        <v>400</v>
      </c>
      <c r="Q16" s="518">
        <v>400</v>
      </c>
      <c r="R16" s="518">
        <v>400</v>
      </c>
      <c r="S16" s="491"/>
    </row>
    <row r="17" spans="1:19" ht="15.75" x14ac:dyDescent="0.25">
      <c r="A17" s="489" t="s">
        <v>108</v>
      </c>
      <c r="B17" s="492" t="s">
        <v>109</v>
      </c>
      <c r="C17" s="525">
        <v>100</v>
      </c>
      <c r="D17" s="493" t="s">
        <v>230</v>
      </c>
      <c r="E17" s="494">
        <v>4000</v>
      </c>
      <c r="F17" s="493">
        <v>40</v>
      </c>
      <c r="G17" s="493" t="s">
        <v>2512</v>
      </c>
      <c r="H17" s="488" t="s">
        <v>2146</v>
      </c>
      <c r="I17" s="489" t="s">
        <v>1683</v>
      </c>
      <c r="J17" s="489">
        <v>2211101</v>
      </c>
      <c r="K17" s="533">
        <v>0</v>
      </c>
      <c r="L17" s="533">
        <v>100</v>
      </c>
      <c r="M17" s="533">
        <v>0</v>
      </c>
      <c r="N17" s="535">
        <v>0</v>
      </c>
      <c r="O17" s="517">
        <f t="shared" si="0"/>
        <v>10</v>
      </c>
      <c r="P17" s="518">
        <v>1000</v>
      </c>
      <c r="Q17" s="518">
        <v>1000</v>
      </c>
      <c r="R17" s="518">
        <v>1000</v>
      </c>
      <c r="S17" s="491"/>
    </row>
    <row r="18" spans="1:19" ht="15.75" x14ac:dyDescent="0.25">
      <c r="A18" s="489" t="s">
        <v>110</v>
      </c>
      <c r="B18" s="492" t="s">
        <v>111</v>
      </c>
      <c r="C18" s="525">
        <v>150</v>
      </c>
      <c r="D18" s="493" t="s">
        <v>230</v>
      </c>
      <c r="E18" s="494">
        <v>12000</v>
      </c>
      <c r="F18" s="493">
        <v>80</v>
      </c>
      <c r="G18" s="493" t="s">
        <v>2512</v>
      </c>
      <c r="H18" s="488" t="s">
        <v>2146</v>
      </c>
      <c r="I18" s="489" t="s">
        <v>1683</v>
      </c>
      <c r="J18" s="489">
        <v>2211101</v>
      </c>
      <c r="K18" s="533">
        <v>0</v>
      </c>
      <c r="L18" s="533">
        <v>100</v>
      </c>
      <c r="M18" s="533">
        <v>0</v>
      </c>
      <c r="N18" s="535">
        <v>0</v>
      </c>
      <c r="O18" s="517">
        <f t="shared" si="0"/>
        <v>20</v>
      </c>
      <c r="P18" s="518">
        <v>3000</v>
      </c>
      <c r="Q18" s="518">
        <v>3000</v>
      </c>
      <c r="R18" s="518">
        <v>3000</v>
      </c>
      <c r="S18" s="491"/>
    </row>
    <row r="19" spans="1:19" ht="15.75" x14ac:dyDescent="0.25">
      <c r="A19" s="489" t="s">
        <v>112</v>
      </c>
      <c r="B19" s="492" t="s">
        <v>113</v>
      </c>
      <c r="C19" s="525">
        <v>50</v>
      </c>
      <c r="D19" s="493" t="s">
        <v>239</v>
      </c>
      <c r="E19" s="494">
        <v>1000</v>
      </c>
      <c r="F19" s="493">
        <v>20</v>
      </c>
      <c r="G19" s="493" t="s">
        <v>2512</v>
      </c>
      <c r="H19" s="488" t="s">
        <v>2146</v>
      </c>
      <c r="I19" s="489" t="s">
        <v>1683</v>
      </c>
      <c r="J19" s="489">
        <v>2211101</v>
      </c>
      <c r="K19" s="533">
        <v>0</v>
      </c>
      <c r="L19" s="533">
        <v>100</v>
      </c>
      <c r="M19" s="533">
        <v>0</v>
      </c>
      <c r="N19" s="535">
        <v>0</v>
      </c>
      <c r="O19" s="517">
        <f t="shared" si="0"/>
        <v>5</v>
      </c>
      <c r="P19" s="518">
        <v>2000</v>
      </c>
      <c r="Q19" s="518">
        <v>1000</v>
      </c>
      <c r="R19" s="518">
        <v>1000</v>
      </c>
      <c r="S19" s="491"/>
    </row>
    <row r="20" spans="1:19" ht="15.75" x14ac:dyDescent="0.25">
      <c r="A20" s="489" t="s">
        <v>963</v>
      </c>
      <c r="B20" s="489" t="s">
        <v>1187</v>
      </c>
      <c r="C20" s="525">
        <v>600</v>
      </c>
      <c r="D20" s="493" t="s">
        <v>2147</v>
      </c>
      <c r="E20" s="494">
        <v>6000</v>
      </c>
      <c r="F20" s="493">
        <v>10</v>
      </c>
      <c r="G20" s="493" t="s">
        <v>2512</v>
      </c>
      <c r="H20" s="488" t="s">
        <v>2146</v>
      </c>
      <c r="I20" s="489" t="s">
        <v>1683</v>
      </c>
      <c r="J20" s="489">
        <v>2211101</v>
      </c>
      <c r="K20" s="533">
        <v>0</v>
      </c>
      <c r="L20" s="533">
        <v>100</v>
      </c>
      <c r="M20" s="533">
        <v>0</v>
      </c>
      <c r="N20" s="535">
        <v>0</v>
      </c>
      <c r="O20" s="517">
        <f t="shared" si="0"/>
        <v>2.5</v>
      </c>
      <c r="P20" s="518">
        <v>1000</v>
      </c>
      <c r="Q20" s="518">
        <v>500</v>
      </c>
      <c r="R20" s="518">
        <v>500</v>
      </c>
      <c r="S20" s="491"/>
    </row>
    <row r="21" spans="1:19" ht="15.75" x14ac:dyDescent="0.25">
      <c r="A21" s="489" t="s">
        <v>1188</v>
      </c>
      <c r="B21" s="489" t="s">
        <v>1189</v>
      </c>
      <c r="C21" s="525">
        <v>600</v>
      </c>
      <c r="D21" s="493" t="s">
        <v>2147</v>
      </c>
      <c r="E21" s="494">
        <v>3000</v>
      </c>
      <c r="F21" s="493">
        <v>5</v>
      </c>
      <c r="G21" s="493" t="s">
        <v>2512</v>
      </c>
      <c r="H21" s="488" t="s">
        <v>2146</v>
      </c>
      <c r="I21" s="489" t="s">
        <v>1683</v>
      </c>
      <c r="J21" s="489">
        <v>2211101</v>
      </c>
      <c r="K21" s="533">
        <v>0</v>
      </c>
      <c r="L21" s="533">
        <v>100</v>
      </c>
      <c r="M21" s="533">
        <v>0</v>
      </c>
      <c r="N21" s="535">
        <v>0</v>
      </c>
      <c r="O21" s="517">
        <f t="shared" si="0"/>
        <v>1.25</v>
      </c>
      <c r="P21" s="518">
        <v>1000</v>
      </c>
      <c r="Q21" s="518">
        <v>500</v>
      </c>
      <c r="R21" s="518">
        <v>500</v>
      </c>
      <c r="S21" s="491"/>
    </row>
    <row r="22" spans="1:19" ht="15.75" x14ac:dyDescent="0.25">
      <c r="A22" s="489" t="s">
        <v>120</v>
      </c>
      <c r="B22" s="489" t="s">
        <v>121</v>
      </c>
      <c r="C22" s="525">
        <v>600</v>
      </c>
      <c r="D22" s="493" t="s">
        <v>2147</v>
      </c>
      <c r="E22" s="494">
        <v>300</v>
      </c>
      <c r="F22" s="493">
        <v>5</v>
      </c>
      <c r="G22" s="493" t="s">
        <v>2512</v>
      </c>
      <c r="H22" s="488" t="s">
        <v>2146</v>
      </c>
      <c r="I22" s="493" t="s">
        <v>1683</v>
      </c>
      <c r="J22" s="489">
        <v>2211101</v>
      </c>
      <c r="K22" s="533">
        <v>0</v>
      </c>
      <c r="L22" s="533">
        <v>100</v>
      </c>
      <c r="M22" s="533">
        <v>0</v>
      </c>
      <c r="N22" s="535">
        <v>0</v>
      </c>
      <c r="O22" s="517">
        <f t="shared" si="0"/>
        <v>1.25</v>
      </c>
      <c r="P22" s="518">
        <v>4500</v>
      </c>
      <c r="Q22" s="518">
        <v>4500</v>
      </c>
      <c r="R22" s="518">
        <v>4500</v>
      </c>
      <c r="S22" s="491"/>
    </row>
    <row r="23" spans="1:19" ht="15.75" x14ac:dyDescent="0.25">
      <c r="A23" s="489" t="s">
        <v>114</v>
      </c>
      <c r="B23" s="492" t="s">
        <v>115</v>
      </c>
      <c r="C23" s="525">
        <v>1200</v>
      </c>
      <c r="D23" s="493" t="s">
        <v>233</v>
      </c>
      <c r="E23" s="494">
        <v>24000</v>
      </c>
      <c r="F23" s="493">
        <v>20</v>
      </c>
      <c r="G23" s="493" t="s">
        <v>2512</v>
      </c>
      <c r="H23" s="488" t="s">
        <v>2146</v>
      </c>
      <c r="I23" s="489" t="s">
        <v>1683</v>
      </c>
      <c r="J23" s="489">
        <v>2211101</v>
      </c>
      <c r="K23" s="533">
        <v>0</v>
      </c>
      <c r="L23" s="533">
        <v>100</v>
      </c>
      <c r="M23" s="533">
        <v>0</v>
      </c>
      <c r="N23" s="535">
        <v>0</v>
      </c>
      <c r="O23" s="517">
        <f t="shared" si="0"/>
        <v>5</v>
      </c>
      <c r="P23" s="518">
        <v>12000</v>
      </c>
      <c r="Q23" s="518">
        <v>12000</v>
      </c>
      <c r="R23" s="518">
        <v>12000</v>
      </c>
      <c r="S23" s="491"/>
    </row>
    <row r="24" spans="1:19" ht="15.75" x14ac:dyDescent="0.25">
      <c r="A24" s="489" t="s">
        <v>2148</v>
      </c>
      <c r="B24" s="489" t="s">
        <v>244</v>
      </c>
      <c r="C24" s="526">
        <v>10000</v>
      </c>
      <c r="D24" s="489" t="s">
        <v>212</v>
      </c>
      <c r="E24" s="495">
        <v>800000</v>
      </c>
      <c r="F24" s="489">
        <v>30</v>
      </c>
      <c r="G24" s="493" t="s">
        <v>2512</v>
      </c>
      <c r="H24" s="488" t="s">
        <v>2149</v>
      </c>
      <c r="I24" s="489" t="s">
        <v>1683</v>
      </c>
      <c r="J24" s="496">
        <v>2211102</v>
      </c>
      <c r="K24" s="533">
        <v>100</v>
      </c>
      <c r="L24" s="533">
        <v>0</v>
      </c>
      <c r="M24" s="533">
        <v>0</v>
      </c>
      <c r="N24" s="535">
        <v>0</v>
      </c>
      <c r="O24" s="517">
        <f t="shared" si="0"/>
        <v>7.5</v>
      </c>
      <c r="P24" s="515">
        <v>200000</v>
      </c>
      <c r="Q24" s="515">
        <v>200000</v>
      </c>
      <c r="R24" s="515">
        <v>200000</v>
      </c>
      <c r="S24" s="491"/>
    </row>
    <row r="25" spans="1:19" ht="15.75" x14ac:dyDescent="0.25">
      <c r="A25" s="489" t="s">
        <v>1204</v>
      </c>
      <c r="B25" s="492" t="s">
        <v>2150</v>
      </c>
      <c r="C25" s="525">
        <v>15000</v>
      </c>
      <c r="D25" s="493" t="s">
        <v>231</v>
      </c>
      <c r="E25" s="494">
        <v>30000</v>
      </c>
      <c r="F25" s="493">
        <v>2</v>
      </c>
      <c r="G25" s="493" t="s">
        <v>2512</v>
      </c>
      <c r="H25" s="488" t="s">
        <v>2149</v>
      </c>
      <c r="I25" s="489" t="s">
        <v>1683</v>
      </c>
      <c r="J25" s="496">
        <v>2211102</v>
      </c>
      <c r="K25" s="533">
        <v>100</v>
      </c>
      <c r="L25" s="533">
        <v>0</v>
      </c>
      <c r="M25" s="533">
        <v>0</v>
      </c>
      <c r="N25" s="535">
        <v>0</v>
      </c>
      <c r="O25" s="517">
        <f t="shared" si="0"/>
        <v>0.5</v>
      </c>
      <c r="P25" s="518"/>
      <c r="Q25" s="518">
        <v>0</v>
      </c>
      <c r="R25" s="518">
        <v>0</v>
      </c>
      <c r="S25" s="491"/>
    </row>
    <row r="26" spans="1:19" ht="15.75" x14ac:dyDescent="0.25">
      <c r="A26" s="489" t="s">
        <v>1783</v>
      </c>
      <c r="B26" s="492" t="s">
        <v>2151</v>
      </c>
      <c r="C26" s="525">
        <v>2000</v>
      </c>
      <c r="D26" s="493" t="s">
        <v>297</v>
      </c>
      <c r="E26" s="495">
        <v>60000</v>
      </c>
      <c r="F26" s="493">
        <v>30</v>
      </c>
      <c r="G26" s="493" t="s">
        <v>2512</v>
      </c>
      <c r="H26" s="488" t="s">
        <v>2149</v>
      </c>
      <c r="I26" s="489" t="s">
        <v>1683</v>
      </c>
      <c r="J26" s="496">
        <v>2211102</v>
      </c>
      <c r="K26" s="533">
        <v>100</v>
      </c>
      <c r="L26" s="533">
        <v>0</v>
      </c>
      <c r="M26" s="533">
        <v>0</v>
      </c>
      <c r="N26" s="535">
        <v>0</v>
      </c>
      <c r="O26" s="517">
        <f t="shared" si="0"/>
        <v>7.5</v>
      </c>
      <c r="P26" s="518"/>
      <c r="Q26" s="515"/>
      <c r="R26" s="515"/>
      <c r="S26" s="491"/>
    </row>
    <row r="27" spans="1:19" ht="15.75" x14ac:dyDescent="0.25">
      <c r="A27" s="489" t="s">
        <v>2152</v>
      </c>
      <c r="B27" s="492" t="s">
        <v>1202</v>
      </c>
      <c r="C27" s="525">
        <v>3075</v>
      </c>
      <c r="D27" s="493" t="s">
        <v>212</v>
      </c>
      <c r="E27" s="494">
        <v>39600</v>
      </c>
      <c r="F27" s="493">
        <v>12</v>
      </c>
      <c r="G27" s="493" t="s">
        <v>2512</v>
      </c>
      <c r="H27" s="488" t="s">
        <v>2153</v>
      </c>
      <c r="I27" s="489" t="s">
        <v>2154</v>
      </c>
      <c r="J27" s="489">
        <v>2210103</v>
      </c>
      <c r="K27" s="533">
        <v>100</v>
      </c>
      <c r="L27" s="533">
        <v>0</v>
      </c>
      <c r="M27" s="533">
        <v>0</v>
      </c>
      <c r="N27" s="535">
        <v>0</v>
      </c>
      <c r="O27" s="518">
        <v>9900</v>
      </c>
      <c r="P27" s="518">
        <v>9900</v>
      </c>
      <c r="Q27" s="518">
        <v>9900</v>
      </c>
      <c r="R27" s="518">
        <v>9900</v>
      </c>
      <c r="S27" s="491"/>
    </row>
    <row r="28" spans="1:19" ht="15.75" x14ac:dyDescent="0.25">
      <c r="A28" s="489" t="s">
        <v>54</v>
      </c>
      <c r="B28" s="489" t="s">
        <v>55</v>
      </c>
      <c r="C28" s="525">
        <v>138333.32999999999</v>
      </c>
      <c r="D28" s="493" t="s">
        <v>2155</v>
      </c>
      <c r="E28" s="494">
        <v>1660000</v>
      </c>
      <c r="F28" s="493">
        <v>12</v>
      </c>
      <c r="G28" s="493" t="s">
        <v>2512</v>
      </c>
      <c r="H28" s="488" t="s">
        <v>2156</v>
      </c>
      <c r="I28" s="489" t="s">
        <v>2154</v>
      </c>
      <c r="J28" s="489">
        <v>2210801</v>
      </c>
      <c r="K28" s="533">
        <v>100</v>
      </c>
      <c r="L28" s="533">
        <v>0</v>
      </c>
      <c r="M28" s="533">
        <v>0</v>
      </c>
      <c r="N28" s="535">
        <v>0</v>
      </c>
      <c r="O28" s="518">
        <v>415000</v>
      </c>
      <c r="P28" s="518">
        <v>415000</v>
      </c>
      <c r="Q28" s="518">
        <v>165000</v>
      </c>
      <c r="R28" s="518">
        <v>415000</v>
      </c>
      <c r="S28" s="491"/>
    </row>
    <row r="29" spans="1:19" ht="15.75" x14ac:dyDescent="0.25">
      <c r="A29" s="489" t="s">
        <v>2157</v>
      </c>
      <c r="B29" s="489" t="s">
        <v>2158</v>
      </c>
      <c r="C29" s="525">
        <v>5500</v>
      </c>
      <c r="D29" s="493" t="s">
        <v>2155</v>
      </c>
      <c r="E29" s="494">
        <v>66000</v>
      </c>
      <c r="F29" s="493">
        <v>12</v>
      </c>
      <c r="G29" s="493" t="s">
        <v>2512</v>
      </c>
      <c r="H29" s="488" t="s">
        <v>2159</v>
      </c>
      <c r="I29" s="489" t="s">
        <v>2154</v>
      </c>
      <c r="J29" s="489">
        <v>2211103</v>
      </c>
      <c r="K29" s="533">
        <v>100</v>
      </c>
      <c r="L29" s="533">
        <v>0</v>
      </c>
      <c r="M29" s="533">
        <v>0</v>
      </c>
      <c r="N29" s="535">
        <v>0</v>
      </c>
      <c r="O29" s="518">
        <v>16500</v>
      </c>
      <c r="P29" s="518">
        <v>16500</v>
      </c>
      <c r="Q29" s="518">
        <v>16500</v>
      </c>
      <c r="R29" s="518">
        <v>16500</v>
      </c>
      <c r="S29" s="491"/>
    </row>
    <row r="30" spans="1:19" ht="15.75" x14ac:dyDescent="0.25">
      <c r="A30" s="489" t="s">
        <v>302</v>
      </c>
      <c r="B30" s="489" t="s">
        <v>2160</v>
      </c>
      <c r="C30" s="526">
        <v>8333</v>
      </c>
      <c r="D30" s="493" t="s">
        <v>2155</v>
      </c>
      <c r="E30" s="495">
        <v>100000</v>
      </c>
      <c r="F30" s="489">
        <v>12</v>
      </c>
      <c r="G30" s="493" t="s">
        <v>2512</v>
      </c>
      <c r="H30" s="488" t="s">
        <v>2161</v>
      </c>
      <c r="I30" s="489" t="s">
        <v>2154</v>
      </c>
      <c r="J30" s="489">
        <v>2210102</v>
      </c>
      <c r="K30" s="533">
        <v>100</v>
      </c>
      <c r="L30" s="533">
        <v>0</v>
      </c>
      <c r="M30" s="533">
        <v>0</v>
      </c>
      <c r="N30" s="535">
        <v>0</v>
      </c>
      <c r="O30" s="515">
        <v>25000</v>
      </c>
      <c r="P30" s="515">
        <v>25000</v>
      </c>
      <c r="Q30" s="515">
        <v>25000</v>
      </c>
      <c r="R30" s="515">
        <v>25000</v>
      </c>
      <c r="S30" s="491"/>
    </row>
    <row r="31" spans="1:19" ht="15.75" x14ac:dyDescent="0.25">
      <c r="A31" s="489" t="s">
        <v>1734</v>
      </c>
      <c r="B31" s="489" t="s">
        <v>2162</v>
      </c>
      <c r="C31" s="525">
        <v>41667</v>
      </c>
      <c r="D31" s="489" t="s">
        <v>2155</v>
      </c>
      <c r="E31" s="494">
        <v>50000</v>
      </c>
      <c r="F31" s="493">
        <v>12</v>
      </c>
      <c r="G31" s="493" t="s">
        <v>2512</v>
      </c>
      <c r="H31" s="488" t="s">
        <v>2163</v>
      </c>
      <c r="I31" s="489" t="s">
        <v>2154</v>
      </c>
      <c r="J31" s="489">
        <v>2210203</v>
      </c>
      <c r="K31" s="533">
        <v>100</v>
      </c>
      <c r="L31" s="533">
        <v>0</v>
      </c>
      <c r="M31" s="533">
        <v>0</v>
      </c>
      <c r="N31" s="535">
        <v>0</v>
      </c>
      <c r="O31" s="518">
        <v>12500</v>
      </c>
      <c r="P31" s="518">
        <v>12500</v>
      </c>
      <c r="Q31" s="518">
        <v>12500</v>
      </c>
      <c r="R31" s="518">
        <v>12500</v>
      </c>
      <c r="S31" s="491"/>
    </row>
    <row r="32" spans="1:19" ht="15.75" x14ac:dyDescent="0.25">
      <c r="A32" s="489" t="s">
        <v>1746</v>
      </c>
      <c r="B32" s="489" t="s">
        <v>2164</v>
      </c>
      <c r="C32" s="525">
        <v>8333</v>
      </c>
      <c r="D32" s="493" t="s">
        <v>2155</v>
      </c>
      <c r="E32" s="494">
        <v>100000</v>
      </c>
      <c r="F32" s="493">
        <v>12</v>
      </c>
      <c r="G32" s="493" t="s">
        <v>2512</v>
      </c>
      <c r="H32" s="488" t="s">
        <v>2165</v>
      </c>
      <c r="I32" s="489" t="s">
        <v>2154</v>
      </c>
      <c r="J32" s="489">
        <v>2210504</v>
      </c>
      <c r="K32" s="533">
        <v>100</v>
      </c>
      <c r="L32" s="533">
        <v>0</v>
      </c>
      <c r="M32" s="533">
        <v>0</v>
      </c>
      <c r="N32" s="535">
        <v>0</v>
      </c>
      <c r="O32" s="518">
        <v>25000</v>
      </c>
      <c r="P32" s="518">
        <v>25000</v>
      </c>
      <c r="Q32" s="518">
        <v>25000</v>
      </c>
      <c r="R32" s="518">
        <v>25000</v>
      </c>
      <c r="S32" s="491"/>
    </row>
    <row r="33" spans="1:19" ht="15.75" x14ac:dyDescent="0.25">
      <c r="A33" s="489" t="s">
        <v>60</v>
      </c>
      <c r="B33" s="489" t="s">
        <v>2166</v>
      </c>
      <c r="C33" s="525">
        <v>110833.33</v>
      </c>
      <c r="D33" s="493" t="s">
        <v>2155</v>
      </c>
      <c r="E33" s="494">
        <v>1330000</v>
      </c>
      <c r="F33" s="493">
        <v>12</v>
      </c>
      <c r="G33" s="493" t="s">
        <v>2512</v>
      </c>
      <c r="H33" s="488" t="s">
        <v>2167</v>
      </c>
      <c r="I33" s="489" t="s">
        <v>2154</v>
      </c>
      <c r="J33" s="489">
        <v>2210802</v>
      </c>
      <c r="K33" s="533">
        <v>100</v>
      </c>
      <c r="L33" s="533">
        <v>0</v>
      </c>
      <c r="M33" s="533">
        <v>0</v>
      </c>
      <c r="N33" s="535">
        <v>0</v>
      </c>
      <c r="O33" s="518">
        <v>332500</v>
      </c>
      <c r="P33" s="518">
        <v>332500</v>
      </c>
      <c r="Q33" s="518">
        <v>332500</v>
      </c>
      <c r="R33" s="518">
        <v>332500</v>
      </c>
      <c r="S33" s="491"/>
    </row>
    <row r="34" spans="1:19" s="500" customFormat="1" ht="16.5" customHeight="1" x14ac:dyDescent="0.25">
      <c r="A34" s="79" t="s">
        <v>2168</v>
      </c>
      <c r="B34" s="79" t="s">
        <v>2169</v>
      </c>
      <c r="C34" s="519">
        <v>16666.666666699999</v>
      </c>
      <c r="D34" s="488" t="s">
        <v>2170</v>
      </c>
      <c r="E34" s="497">
        <v>200000</v>
      </c>
      <c r="F34" s="498">
        <v>12</v>
      </c>
      <c r="G34" s="493" t="s">
        <v>2512</v>
      </c>
      <c r="H34" s="488" t="s">
        <v>2171</v>
      </c>
      <c r="I34" s="79" t="s">
        <v>2154</v>
      </c>
      <c r="J34" s="79">
        <v>2220202</v>
      </c>
      <c r="K34" s="533">
        <v>100</v>
      </c>
      <c r="L34" s="536">
        <v>0</v>
      </c>
      <c r="M34" s="536">
        <v>0</v>
      </c>
      <c r="N34" s="537">
        <v>0</v>
      </c>
      <c r="O34" s="519">
        <v>82500</v>
      </c>
      <c r="P34" s="519">
        <v>82500</v>
      </c>
      <c r="Q34" s="519">
        <v>82500</v>
      </c>
      <c r="R34" s="519">
        <v>82500</v>
      </c>
      <c r="S34" s="499"/>
    </row>
    <row r="35" spans="1:19" ht="15.75" x14ac:dyDescent="0.25">
      <c r="A35" s="501" t="s">
        <v>1809</v>
      </c>
      <c r="B35" s="492" t="s">
        <v>2172</v>
      </c>
      <c r="C35" s="526">
        <v>8333</v>
      </c>
      <c r="D35" s="490" t="s">
        <v>2155</v>
      </c>
      <c r="E35" s="495">
        <v>100000</v>
      </c>
      <c r="F35" s="489">
        <v>12</v>
      </c>
      <c r="G35" s="493" t="s">
        <v>2512</v>
      </c>
      <c r="H35" s="488" t="s">
        <v>2173</v>
      </c>
      <c r="I35" s="489" t="s">
        <v>2154</v>
      </c>
      <c r="J35" s="489">
        <v>2211301</v>
      </c>
      <c r="K35" s="533">
        <v>100</v>
      </c>
      <c r="L35" s="533">
        <v>0</v>
      </c>
      <c r="M35" s="533">
        <v>0</v>
      </c>
      <c r="N35" s="535">
        <v>0</v>
      </c>
      <c r="O35" s="515">
        <v>50000</v>
      </c>
      <c r="P35" s="515">
        <v>50000</v>
      </c>
      <c r="Q35" s="515">
        <v>50000</v>
      </c>
      <c r="R35" s="515">
        <v>50000</v>
      </c>
      <c r="S35" s="491"/>
    </row>
    <row r="36" spans="1:19" s="82" customFormat="1" ht="14.25" customHeight="1" x14ac:dyDescent="0.25">
      <c r="A36" s="79" t="s">
        <v>2174</v>
      </c>
      <c r="B36" s="79" t="s">
        <v>2175</v>
      </c>
      <c r="C36" s="527">
        <v>65000</v>
      </c>
      <c r="D36" s="502" t="s">
        <v>276</v>
      </c>
      <c r="E36" s="80">
        <v>130000</v>
      </c>
      <c r="F36" s="79">
        <v>2</v>
      </c>
      <c r="G36" s="493" t="s">
        <v>2512</v>
      </c>
      <c r="H36" s="488" t="s">
        <v>2176</v>
      </c>
      <c r="I36" s="79" t="s">
        <v>2154</v>
      </c>
      <c r="J36" s="79">
        <v>3111001</v>
      </c>
      <c r="K36" s="533">
        <v>100</v>
      </c>
      <c r="L36" s="536">
        <v>0</v>
      </c>
      <c r="M36" s="536">
        <v>0</v>
      </c>
      <c r="N36" s="537">
        <v>0</v>
      </c>
      <c r="O36" s="520">
        <v>2</v>
      </c>
      <c r="P36" s="521">
        <v>0</v>
      </c>
      <c r="Q36" s="521">
        <v>0</v>
      </c>
      <c r="R36" s="521">
        <v>0</v>
      </c>
      <c r="S36" s="81"/>
    </row>
    <row r="37" spans="1:19" ht="15.75" x14ac:dyDescent="0.25">
      <c r="A37" s="489" t="s">
        <v>2177</v>
      </c>
      <c r="B37" s="489" t="s">
        <v>2178</v>
      </c>
      <c r="C37" s="526">
        <v>35000</v>
      </c>
      <c r="D37" s="503" t="s">
        <v>212</v>
      </c>
      <c r="E37" s="495">
        <v>350000</v>
      </c>
      <c r="F37" s="489">
        <v>10</v>
      </c>
      <c r="G37" s="493" t="s">
        <v>2512</v>
      </c>
      <c r="H37" s="488" t="s">
        <v>2176</v>
      </c>
      <c r="I37" s="489" t="s">
        <v>2154</v>
      </c>
      <c r="J37" s="489">
        <v>3111001</v>
      </c>
      <c r="K37" s="533">
        <v>100</v>
      </c>
      <c r="L37" s="533">
        <v>0</v>
      </c>
      <c r="M37" s="533">
        <v>0</v>
      </c>
      <c r="N37" s="535">
        <v>0</v>
      </c>
      <c r="O37" s="520">
        <v>2</v>
      </c>
      <c r="P37" s="521">
        <f t="shared" ref="P37:R52" si="1">O37</f>
        <v>2</v>
      </c>
      <c r="Q37" s="521">
        <f t="shared" si="1"/>
        <v>2</v>
      </c>
      <c r="R37" s="521">
        <f t="shared" si="1"/>
        <v>2</v>
      </c>
      <c r="S37" s="491"/>
    </row>
    <row r="38" spans="1:19" ht="15.75" x14ac:dyDescent="0.25">
      <c r="A38" s="489" t="s">
        <v>2179</v>
      </c>
      <c r="B38" s="489" t="s">
        <v>2180</v>
      </c>
      <c r="C38" s="526">
        <v>25000</v>
      </c>
      <c r="D38" s="503" t="s">
        <v>212</v>
      </c>
      <c r="E38" s="495">
        <v>500000</v>
      </c>
      <c r="F38" s="489">
        <v>20</v>
      </c>
      <c r="G38" s="493" t="s">
        <v>2512</v>
      </c>
      <c r="H38" s="488" t="s">
        <v>2176</v>
      </c>
      <c r="I38" s="489" t="s">
        <v>2154</v>
      </c>
      <c r="J38" s="489">
        <v>3111001</v>
      </c>
      <c r="K38" s="533">
        <v>100</v>
      </c>
      <c r="L38" s="533">
        <v>0</v>
      </c>
      <c r="M38" s="533">
        <v>0</v>
      </c>
      <c r="N38" s="535">
        <v>0</v>
      </c>
      <c r="O38" s="520">
        <v>2</v>
      </c>
      <c r="P38" s="521">
        <f t="shared" si="1"/>
        <v>2</v>
      </c>
      <c r="Q38" s="521">
        <f t="shared" si="1"/>
        <v>2</v>
      </c>
      <c r="R38" s="521">
        <f t="shared" si="1"/>
        <v>2</v>
      </c>
      <c r="S38" s="491"/>
    </row>
    <row r="39" spans="1:19" ht="15.75" x14ac:dyDescent="0.25">
      <c r="A39" s="489" t="s">
        <v>1700</v>
      </c>
      <c r="B39" s="489" t="s">
        <v>1701</v>
      </c>
      <c r="C39" s="526">
        <v>90000</v>
      </c>
      <c r="D39" s="503" t="s">
        <v>212</v>
      </c>
      <c r="E39" s="495">
        <v>450000</v>
      </c>
      <c r="F39" s="489">
        <v>5</v>
      </c>
      <c r="G39" s="493" t="s">
        <v>2512</v>
      </c>
      <c r="H39" s="488" t="s">
        <v>2176</v>
      </c>
      <c r="I39" s="489" t="s">
        <v>2154</v>
      </c>
      <c r="J39" s="489">
        <v>3111001</v>
      </c>
      <c r="K39" s="533">
        <v>100</v>
      </c>
      <c r="L39" s="533">
        <v>0</v>
      </c>
      <c r="M39" s="533">
        <v>0</v>
      </c>
      <c r="N39" s="535">
        <v>0</v>
      </c>
      <c r="O39" s="520">
        <v>2</v>
      </c>
      <c r="P39" s="521">
        <f t="shared" si="1"/>
        <v>2</v>
      </c>
      <c r="Q39" s="521">
        <f t="shared" si="1"/>
        <v>2</v>
      </c>
      <c r="R39" s="521">
        <f t="shared" si="1"/>
        <v>2</v>
      </c>
      <c r="S39" s="491"/>
    </row>
    <row r="40" spans="1:19" ht="15.75" x14ac:dyDescent="0.25">
      <c r="A40" s="489" t="s">
        <v>2181</v>
      </c>
      <c r="B40" s="489" t="s">
        <v>2182</v>
      </c>
      <c r="C40" s="528">
        <v>60000</v>
      </c>
      <c r="D40" s="503" t="s">
        <v>212</v>
      </c>
      <c r="E40" s="504">
        <v>120000</v>
      </c>
      <c r="F40" s="493">
        <v>2</v>
      </c>
      <c r="G40" s="493" t="s">
        <v>2512</v>
      </c>
      <c r="H40" s="488" t="s">
        <v>2176</v>
      </c>
      <c r="I40" s="489" t="s">
        <v>2154</v>
      </c>
      <c r="J40" s="489">
        <v>3111001</v>
      </c>
      <c r="K40" s="533">
        <v>100</v>
      </c>
      <c r="L40" s="533">
        <v>0</v>
      </c>
      <c r="M40" s="533">
        <v>0</v>
      </c>
      <c r="N40" s="535">
        <v>0</v>
      </c>
      <c r="O40" s="520">
        <v>2</v>
      </c>
      <c r="P40" s="521">
        <f t="shared" si="1"/>
        <v>2</v>
      </c>
      <c r="Q40" s="521">
        <f t="shared" si="1"/>
        <v>2</v>
      </c>
      <c r="R40" s="521">
        <f t="shared" si="1"/>
        <v>2</v>
      </c>
      <c r="S40" s="491"/>
    </row>
    <row r="41" spans="1:19" ht="15.75" x14ac:dyDescent="0.25">
      <c r="A41" s="489" t="s">
        <v>2183</v>
      </c>
      <c r="B41" s="489" t="s">
        <v>2184</v>
      </c>
      <c r="C41" s="528">
        <v>90000</v>
      </c>
      <c r="D41" s="503" t="s">
        <v>212</v>
      </c>
      <c r="E41" s="504">
        <v>900000</v>
      </c>
      <c r="F41" s="493">
        <v>10</v>
      </c>
      <c r="G41" s="493" t="s">
        <v>2512</v>
      </c>
      <c r="H41" s="488" t="s">
        <v>2176</v>
      </c>
      <c r="I41" s="489" t="s">
        <v>2154</v>
      </c>
      <c r="J41" s="489">
        <v>3111001</v>
      </c>
      <c r="K41" s="533">
        <v>100</v>
      </c>
      <c r="L41" s="533">
        <v>0</v>
      </c>
      <c r="M41" s="533">
        <v>0</v>
      </c>
      <c r="N41" s="535">
        <v>0</v>
      </c>
      <c r="O41" s="520">
        <v>2</v>
      </c>
      <c r="P41" s="521">
        <f t="shared" si="1"/>
        <v>2</v>
      </c>
      <c r="Q41" s="521">
        <f t="shared" si="1"/>
        <v>2</v>
      </c>
      <c r="R41" s="521">
        <f t="shared" si="1"/>
        <v>2</v>
      </c>
      <c r="S41" s="491"/>
    </row>
    <row r="42" spans="1:19" s="491" customFormat="1" ht="15.75" x14ac:dyDescent="0.25">
      <c r="A42" s="489" t="s">
        <v>1516</v>
      </c>
      <c r="B42" s="489" t="s">
        <v>2185</v>
      </c>
      <c r="C42" s="528">
        <v>60000</v>
      </c>
      <c r="D42" s="505" t="s">
        <v>212</v>
      </c>
      <c r="E42" s="506">
        <v>420000</v>
      </c>
      <c r="F42" s="490">
        <v>7</v>
      </c>
      <c r="G42" s="493" t="s">
        <v>2512</v>
      </c>
      <c r="H42" s="488" t="s">
        <v>2171</v>
      </c>
      <c r="I42" s="489" t="s">
        <v>2154</v>
      </c>
      <c r="J42" s="489"/>
      <c r="K42" s="533">
        <v>100</v>
      </c>
      <c r="L42" s="533">
        <v>0</v>
      </c>
      <c r="M42" s="533">
        <v>0</v>
      </c>
      <c r="N42" s="535">
        <v>0</v>
      </c>
      <c r="O42" s="520">
        <v>2</v>
      </c>
      <c r="P42" s="521">
        <f t="shared" si="1"/>
        <v>2</v>
      </c>
      <c r="Q42" s="521">
        <f t="shared" si="1"/>
        <v>2</v>
      </c>
      <c r="R42" s="521">
        <f t="shared" si="1"/>
        <v>2</v>
      </c>
    </row>
    <row r="43" spans="1:19" ht="15.75" x14ac:dyDescent="0.25">
      <c r="A43" s="489" t="s">
        <v>1194</v>
      </c>
      <c r="B43" s="489" t="s">
        <v>1195</v>
      </c>
      <c r="C43" s="528">
        <v>35000</v>
      </c>
      <c r="D43" s="505" t="s">
        <v>212</v>
      </c>
      <c r="E43" s="506">
        <v>175000</v>
      </c>
      <c r="F43" s="493">
        <v>5</v>
      </c>
      <c r="G43" s="493" t="s">
        <v>2512</v>
      </c>
      <c r="H43" s="488" t="s">
        <v>2171</v>
      </c>
      <c r="I43" s="489" t="s">
        <v>2154</v>
      </c>
      <c r="J43" s="489"/>
      <c r="K43" s="533">
        <v>100</v>
      </c>
      <c r="L43" s="533">
        <v>0</v>
      </c>
      <c r="M43" s="533">
        <v>0</v>
      </c>
      <c r="N43" s="535">
        <v>0</v>
      </c>
      <c r="O43" s="520">
        <v>2</v>
      </c>
      <c r="P43" s="521">
        <f t="shared" si="1"/>
        <v>2</v>
      </c>
      <c r="Q43" s="521">
        <f t="shared" si="1"/>
        <v>2</v>
      </c>
      <c r="R43" s="521">
        <f t="shared" si="1"/>
        <v>2</v>
      </c>
      <c r="S43" s="491"/>
    </row>
    <row r="44" spans="1:19" s="491" customFormat="1" ht="15.75" x14ac:dyDescent="0.25">
      <c r="A44" s="489" t="s">
        <v>2186</v>
      </c>
      <c r="B44" s="489" t="s">
        <v>2187</v>
      </c>
      <c r="C44" s="528">
        <v>40000</v>
      </c>
      <c r="D44" s="505" t="s">
        <v>212</v>
      </c>
      <c r="E44" s="506">
        <v>80000</v>
      </c>
      <c r="F44" s="490">
        <v>2</v>
      </c>
      <c r="G44" s="493" t="s">
        <v>2512</v>
      </c>
      <c r="H44" s="488" t="s">
        <v>2171</v>
      </c>
      <c r="I44" s="489" t="s">
        <v>2154</v>
      </c>
      <c r="J44" s="489"/>
      <c r="K44" s="533">
        <v>100</v>
      </c>
      <c r="L44" s="533">
        <v>0</v>
      </c>
      <c r="M44" s="533">
        <v>0</v>
      </c>
      <c r="N44" s="535">
        <v>0</v>
      </c>
      <c r="O44" s="520">
        <v>2</v>
      </c>
      <c r="P44" s="521">
        <f t="shared" si="1"/>
        <v>2</v>
      </c>
      <c r="Q44" s="521">
        <f t="shared" si="1"/>
        <v>2</v>
      </c>
      <c r="R44" s="521">
        <f t="shared" si="1"/>
        <v>2</v>
      </c>
    </row>
    <row r="45" spans="1:19" ht="15.75" x14ac:dyDescent="0.25">
      <c r="A45" s="489" t="s">
        <v>2188</v>
      </c>
      <c r="B45" s="489" t="s">
        <v>2189</v>
      </c>
      <c r="C45" s="528">
        <v>70000</v>
      </c>
      <c r="D45" s="505" t="s">
        <v>212</v>
      </c>
      <c r="E45" s="506">
        <v>140000</v>
      </c>
      <c r="F45" s="493">
        <v>2</v>
      </c>
      <c r="G45" s="493" t="s">
        <v>2512</v>
      </c>
      <c r="H45" s="488" t="s">
        <v>2171</v>
      </c>
      <c r="I45" s="489" t="s">
        <v>2154</v>
      </c>
      <c r="J45" s="489"/>
      <c r="K45" s="533">
        <v>100</v>
      </c>
      <c r="L45" s="533">
        <v>0</v>
      </c>
      <c r="M45" s="533">
        <v>0</v>
      </c>
      <c r="N45" s="535">
        <v>0</v>
      </c>
      <c r="O45" s="520">
        <f t="shared" ref="O45:O56" si="2">E45/4</f>
        <v>35000</v>
      </c>
      <c r="P45" s="521">
        <f t="shared" si="1"/>
        <v>35000</v>
      </c>
      <c r="Q45" s="521">
        <f t="shared" si="1"/>
        <v>35000</v>
      </c>
      <c r="R45" s="521">
        <f t="shared" si="1"/>
        <v>35000</v>
      </c>
      <c r="S45" s="491"/>
    </row>
    <row r="46" spans="1:19" ht="15.75" x14ac:dyDescent="0.25">
      <c r="A46" s="489" t="s">
        <v>53</v>
      </c>
      <c r="B46" s="95" t="s">
        <v>2190</v>
      </c>
      <c r="C46" s="528">
        <v>250000</v>
      </c>
      <c r="D46" s="503" t="s">
        <v>2191</v>
      </c>
      <c r="E46" s="507">
        <v>250000</v>
      </c>
      <c r="F46" s="493"/>
      <c r="G46" s="493" t="s">
        <v>2512</v>
      </c>
      <c r="H46" s="488" t="s">
        <v>2192</v>
      </c>
      <c r="I46" s="489"/>
      <c r="J46" s="489">
        <v>2210504</v>
      </c>
      <c r="K46" s="533">
        <v>100</v>
      </c>
      <c r="L46" s="533">
        <v>0</v>
      </c>
      <c r="M46" s="533">
        <v>0</v>
      </c>
      <c r="N46" s="535">
        <v>0</v>
      </c>
      <c r="O46" s="520">
        <f t="shared" si="2"/>
        <v>62500</v>
      </c>
      <c r="P46" s="521">
        <f t="shared" si="1"/>
        <v>62500</v>
      </c>
      <c r="Q46" s="521">
        <f t="shared" si="1"/>
        <v>62500</v>
      </c>
      <c r="R46" s="521">
        <f t="shared" si="1"/>
        <v>62500</v>
      </c>
      <c r="S46" s="491"/>
    </row>
    <row r="47" spans="1:19" ht="15.75" x14ac:dyDescent="0.25">
      <c r="A47" s="489" t="s">
        <v>1923</v>
      </c>
      <c r="B47" s="95" t="s">
        <v>2193</v>
      </c>
      <c r="C47" s="528">
        <v>250000</v>
      </c>
      <c r="D47" s="503" t="s">
        <v>2191</v>
      </c>
      <c r="E47" s="507">
        <v>250000</v>
      </c>
      <c r="F47" s="493"/>
      <c r="G47" s="493" t="s">
        <v>2512</v>
      </c>
      <c r="H47" s="488" t="s">
        <v>2192</v>
      </c>
      <c r="I47" s="489"/>
      <c r="J47" s="489">
        <v>2210504</v>
      </c>
      <c r="K47" s="533">
        <v>100</v>
      </c>
      <c r="L47" s="533">
        <v>0</v>
      </c>
      <c r="M47" s="533">
        <v>0</v>
      </c>
      <c r="N47" s="535">
        <v>0</v>
      </c>
      <c r="O47" s="520">
        <f t="shared" si="2"/>
        <v>62500</v>
      </c>
      <c r="P47" s="521">
        <f t="shared" si="1"/>
        <v>62500</v>
      </c>
      <c r="Q47" s="521">
        <f t="shared" si="1"/>
        <v>62500</v>
      </c>
      <c r="R47" s="521">
        <f t="shared" si="1"/>
        <v>62500</v>
      </c>
      <c r="S47" s="491"/>
    </row>
    <row r="48" spans="1:19" ht="15.75" x14ac:dyDescent="0.25">
      <c r="A48" s="489" t="s">
        <v>2194</v>
      </c>
      <c r="B48" s="508" t="s">
        <v>2195</v>
      </c>
      <c r="C48" s="528">
        <v>1000000</v>
      </c>
      <c r="D48" s="503" t="s">
        <v>2191</v>
      </c>
      <c r="E48" s="507">
        <v>1000000</v>
      </c>
      <c r="F48" s="493"/>
      <c r="G48" s="493" t="s">
        <v>2512</v>
      </c>
      <c r="H48" s="488" t="s">
        <v>2192</v>
      </c>
      <c r="I48" s="489"/>
      <c r="J48" s="489">
        <v>2210504</v>
      </c>
      <c r="K48" s="533">
        <v>100</v>
      </c>
      <c r="L48" s="533">
        <v>0</v>
      </c>
      <c r="M48" s="533">
        <v>0</v>
      </c>
      <c r="N48" s="535">
        <v>0</v>
      </c>
      <c r="O48" s="520">
        <f t="shared" si="2"/>
        <v>250000</v>
      </c>
      <c r="P48" s="521">
        <f t="shared" si="1"/>
        <v>250000</v>
      </c>
      <c r="Q48" s="521">
        <f t="shared" si="1"/>
        <v>250000</v>
      </c>
      <c r="R48" s="521">
        <f t="shared" si="1"/>
        <v>250000</v>
      </c>
      <c r="S48" s="491"/>
    </row>
    <row r="49" spans="1:19" ht="15.75" x14ac:dyDescent="0.25">
      <c r="A49" s="489" t="s">
        <v>2196</v>
      </c>
      <c r="B49" s="509" t="s">
        <v>2197</v>
      </c>
      <c r="C49" s="526">
        <v>500000</v>
      </c>
      <c r="D49" s="503" t="s">
        <v>2191</v>
      </c>
      <c r="E49" s="510">
        <v>500000</v>
      </c>
      <c r="F49" s="489"/>
      <c r="G49" s="493" t="s">
        <v>2512</v>
      </c>
      <c r="H49" s="488" t="s">
        <v>2192</v>
      </c>
      <c r="I49" s="489"/>
      <c r="J49" s="489">
        <v>2210504</v>
      </c>
      <c r="K49" s="533">
        <v>100</v>
      </c>
      <c r="L49" s="533">
        <v>0</v>
      </c>
      <c r="M49" s="533">
        <v>0</v>
      </c>
      <c r="N49" s="535">
        <v>0</v>
      </c>
      <c r="O49" s="520">
        <f t="shared" si="2"/>
        <v>125000</v>
      </c>
      <c r="P49" s="521">
        <f t="shared" si="1"/>
        <v>125000</v>
      </c>
      <c r="Q49" s="521">
        <f t="shared" si="1"/>
        <v>125000</v>
      </c>
      <c r="R49" s="521">
        <f t="shared" si="1"/>
        <v>125000</v>
      </c>
      <c r="S49" s="491"/>
    </row>
    <row r="50" spans="1:19" ht="15.75" x14ac:dyDescent="0.25">
      <c r="A50" s="489" t="s">
        <v>2198</v>
      </c>
      <c r="B50" s="489" t="s">
        <v>2199</v>
      </c>
      <c r="C50" s="526">
        <v>500000</v>
      </c>
      <c r="D50" s="503" t="s">
        <v>2191</v>
      </c>
      <c r="E50" s="510">
        <v>500000</v>
      </c>
      <c r="F50" s="489"/>
      <c r="G50" s="493" t="s">
        <v>2512</v>
      </c>
      <c r="H50" s="488" t="s">
        <v>2192</v>
      </c>
      <c r="I50" s="489"/>
      <c r="J50" s="489">
        <v>2210504</v>
      </c>
      <c r="K50" s="533">
        <v>100</v>
      </c>
      <c r="L50" s="533">
        <v>0</v>
      </c>
      <c r="M50" s="533">
        <v>0</v>
      </c>
      <c r="N50" s="535">
        <v>0</v>
      </c>
      <c r="O50" s="520">
        <f t="shared" si="2"/>
        <v>125000</v>
      </c>
      <c r="P50" s="521">
        <f t="shared" si="1"/>
        <v>125000</v>
      </c>
      <c r="Q50" s="521">
        <f t="shared" si="1"/>
        <v>125000</v>
      </c>
      <c r="R50" s="521">
        <f t="shared" si="1"/>
        <v>125000</v>
      </c>
      <c r="S50" s="491"/>
    </row>
    <row r="51" spans="1:19" ht="15.75" x14ac:dyDescent="0.25">
      <c r="A51" s="90" t="s">
        <v>2200</v>
      </c>
      <c r="B51" s="489" t="s">
        <v>2201</v>
      </c>
      <c r="C51" s="526">
        <v>250000</v>
      </c>
      <c r="D51" s="489"/>
      <c r="E51" s="510">
        <v>250000</v>
      </c>
      <c r="F51" s="489"/>
      <c r="G51" s="493" t="s">
        <v>2512</v>
      </c>
      <c r="H51" s="488" t="s">
        <v>2202</v>
      </c>
      <c r="I51" s="489" t="s">
        <v>2154</v>
      </c>
      <c r="J51" s="489">
        <v>2210801</v>
      </c>
      <c r="K51" s="533">
        <v>100</v>
      </c>
      <c r="L51" s="533">
        <v>0</v>
      </c>
      <c r="M51" s="533">
        <v>0</v>
      </c>
      <c r="N51" s="535">
        <v>0</v>
      </c>
      <c r="O51" s="520">
        <f t="shared" si="2"/>
        <v>62500</v>
      </c>
      <c r="P51" s="521">
        <f t="shared" si="1"/>
        <v>62500</v>
      </c>
      <c r="Q51" s="521">
        <f t="shared" si="1"/>
        <v>62500</v>
      </c>
      <c r="R51" s="521">
        <f t="shared" si="1"/>
        <v>62500</v>
      </c>
      <c r="S51" s="491"/>
    </row>
    <row r="52" spans="1:19" ht="15.75" x14ac:dyDescent="0.25">
      <c r="A52" s="90" t="s">
        <v>293</v>
      </c>
      <c r="B52" s="489" t="s">
        <v>2203</v>
      </c>
      <c r="C52" s="526">
        <v>250000</v>
      </c>
      <c r="D52" s="489"/>
      <c r="E52" s="510">
        <v>250000</v>
      </c>
      <c r="F52" s="489"/>
      <c r="G52" s="493" t="s">
        <v>2512</v>
      </c>
      <c r="H52" s="488" t="s">
        <v>2192</v>
      </c>
      <c r="I52" s="489" t="s">
        <v>2154</v>
      </c>
      <c r="J52" s="489">
        <v>2210504</v>
      </c>
      <c r="K52" s="533">
        <v>100</v>
      </c>
      <c r="L52" s="533">
        <v>0</v>
      </c>
      <c r="M52" s="533">
        <v>0</v>
      </c>
      <c r="N52" s="535">
        <v>0</v>
      </c>
      <c r="O52" s="520">
        <f t="shared" si="2"/>
        <v>62500</v>
      </c>
      <c r="P52" s="521">
        <f t="shared" si="1"/>
        <v>62500</v>
      </c>
      <c r="Q52" s="521">
        <f t="shared" si="1"/>
        <v>62500</v>
      </c>
      <c r="R52" s="521">
        <f t="shared" si="1"/>
        <v>62500</v>
      </c>
      <c r="S52" s="491"/>
    </row>
    <row r="53" spans="1:19" ht="15.75" x14ac:dyDescent="0.25">
      <c r="A53" s="90" t="s">
        <v>2204</v>
      </c>
      <c r="B53" s="489" t="s">
        <v>2205</v>
      </c>
      <c r="C53" s="526">
        <v>230400000</v>
      </c>
      <c r="D53" s="489" t="s">
        <v>2191</v>
      </c>
      <c r="E53" s="510">
        <v>230400000</v>
      </c>
      <c r="F53" s="489"/>
      <c r="G53" s="493" t="s">
        <v>2512</v>
      </c>
      <c r="H53" s="488" t="s">
        <v>2206</v>
      </c>
      <c r="I53" s="489"/>
      <c r="J53" s="489">
        <v>2640502</v>
      </c>
      <c r="K53" s="533">
        <v>100</v>
      </c>
      <c r="L53" s="533">
        <v>0</v>
      </c>
      <c r="M53" s="533">
        <v>0</v>
      </c>
      <c r="N53" s="535">
        <v>0</v>
      </c>
      <c r="O53" s="520">
        <f t="shared" si="2"/>
        <v>57600000</v>
      </c>
      <c r="P53" s="521">
        <f t="shared" ref="P53:R68" si="3">O53</f>
        <v>57600000</v>
      </c>
      <c r="Q53" s="521">
        <f t="shared" si="3"/>
        <v>57600000</v>
      </c>
      <c r="R53" s="521">
        <f t="shared" si="3"/>
        <v>57600000</v>
      </c>
      <c r="S53" s="491"/>
    </row>
    <row r="54" spans="1:19" ht="15.75" x14ac:dyDescent="0.25">
      <c r="A54" s="90" t="s">
        <v>2207</v>
      </c>
      <c r="B54" s="489" t="s">
        <v>2208</v>
      </c>
      <c r="C54" s="526">
        <v>57600000</v>
      </c>
      <c r="D54" s="489" t="s">
        <v>2191</v>
      </c>
      <c r="E54" s="510">
        <v>57600000</v>
      </c>
      <c r="F54" s="489"/>
      <c r="G54" s="493" t="s">
        <v>2512</v>
      </c>
      <c r="H54" s="488" t="s">
        <v>2206</v>
      </c>
      <c r="I54" s="489"/>
      <c r="J54" s="489">
        <v>2640502</v>
      </c>
      <c r="K54" s="533">
        <v>100</v>
      </c>
      <c r="L54" s="533">
        <v>0</v>
      </c>
      <c r="M54" s="533">
        <v>0</v>
      </c>
      <c r="N54" s="535">
        <v>0</v>
      </c>
      <c r="O54" s="520">
        <f t="shared" si="2"/>
        <v>14400000</v>
      </c>
      <c r="P54" s="521">
        <f t="shared" si="3"/>
        <v>14400000</v>
      </c>
      <c r="Q54" s="521">
        <f t="shared" si="3"/>
        <v>14400000</v>
      </c>
      <c r="R54" s="521">
        <f t="shared" si="3"/>
        <v>14400000</v>
      </c>
      <c r="S54" s="491"/>
    </row>
    <row r="55" spans="1:19" ht="15.75" x14ac:dyDescent="0.25">
      <c r="A55" s="90" t="s">
        <v>2204</v>
      </c>
      <c r="B55" s="489" t="s">
        <v>2209</v>
      </c>
      <c r="C55" s="526">
        <v>10948500</v>
      </c>
      <c r="D55" s="489" t="s">
        <v>2191</v>
      </c>
      <c r="E55" s="510">
        <v>10948500</v>
      </c>
      <c r="F55" s="489"/>
      <c r="G55" s="493" t="s">
        <v>2512</v>
      </c>
      <c r="H55" s="488" t="s">
        <v>2210</v>
      </c>
      <c r="I55" s="489"/>
      <c r="J55" s="489">
        <v>2640499</v>
      </c>
      <c r="K55" s="533">
        <v>100</v>
      </c>
      <c r="L55" s="533">
        <v>0</v>
      </c>
      <c r="M55" s="533">
        <v>0</v>
      </c>
      <c r="N55" s="535">
        <v>0</v>
      </c>
      <c r="O55" s="520">
        <f t="shared" si="2"/>
        <v>2737125</v>
      </c>
      <c r="P55" s="521">
        <f t="shared" si="3"/>
        <v>2737125</v>
      </c>
      <c r="Q55" s="521">
        <f t="shared" si="3"/>
        <v>2737125</v>
      </c>
      <c r="R55" s="521">
        <f t="shared" si="3"/>
        <v>2737125</v>
      </c>
    </row>
    <row r="56" spans="1:19" ht="15.75" x14ac:dyDescent="0.25">
      <c r="A56" s="90" t="s">
        <v>2207</v>
      </c>
      <c r="B56" s="489" t="s">
        <v>2211</v>
      </c>
      <c r="C56" s="526">
        <v>1800000</v>
      </c>
      <c r="D56" s="489" t="s">
        <v>2191</v>
      </c>
      <c r="E56" s="510">
        <v>1800000</v>
      </c>
      <c r="F56" s="489"/>
      <c r="G56" s="493" t="s">
        <v>2512</v>
      </c>
      <c r="H56" s="488" t="s">
        <v>2210</v>
      </c>
      <c r="I56" s="489"/>
      <c r="J56" s="489">
        <v>2640499</v>
      </c>
      <c r="K56" s="533">
        <v>100</v>
      </c>
      <c r="L56" s="533">
        <v>0</v>
      </c>
      <c r="M56" s="533">
        <v>0</v>
      </c>
      <c r="N56" s="535">
        <v>0</v>
      </c>
      <c r="O56" s="520">
        <f t="shared" si="2"/>
        <v>450000</v>
      </c>
      <c r="P56" s="521">
        <f t="shared" si="3"/>
        <v>450000</v>
      </c>
      <c r="Q56" s="521">
        <f t="shared" si="3"/>
        <v>450000</v>
      </c>
      <c r="R56" s="521">
        <f t="shared" si="3"/>
        <v>450000</v>
      </c>
    </row>
    <row r="57" spans="1:19" ht="15.75" x14ac:dyDescent="0.25">
      <c r="A57" s="90" t="s">
        <v>1840</v>
      </c>
      <c r="B57" s="489" t="s">
        <v>2212</v>
      </c>
      <c r="C57" s="526">
        <v>1224750</v>
      </c>
      <c r="D57" s="489"/>
      <c r="E57" s="510">
        <v>1224750</v>
      </c>
      <c r="F57" s="489">
        <v>100</v>
      </c>
      <c r="G57" s="493" t="s">
        <v>2512</v>
      </c>
      <c r="H57" s="488" t="s">
        <v>2213</v>
      </c>
      <c r="I57" s="489" t="s">
        <v>2154</v>
      </c>
      <c r="J57" s="489">
        <v>2640503</v>
      </c>
      <c r="K57" s="533">
        <v>100</v>
      </c>
      <c r="L57" s="533">
        <v>0</v>
      </c>
      <c r="M57" s="533">
        <v>0</v>
      </c>
      <c r="N57" s="535">
        <v>0</v>
      </c>
      <c r="O57" s="520">
        <f>F57/4</f>
        <v>25</v>
      </c>
      <c r="P57" s="521">
        <f t="shared" si="3"/>
        <v>25</v>
      </c>
      <c r="Q57" s="521">
        <f t="shared" si="3"/>
        <v>25</v>
      </c>
      <c r="R57" s="521">
        <f t="shared" si="3"/>
        <v>25</v>
      </c>
    </row>
    <row r="58" spans="1:19" ht="15.75" x14ac:dyDescent="0.25">
      <c r="A58" s="90" t="s">
        <v>2214</v>
      </c>
      <c r="B58" s="489" t="s">
        <v>2215</v>
      </c>
      <c r="C58" s="526">
        <v>1224750</v>
      </c>
      <c r="D58" s="489"/>
      <c r="E58" s="510">
        <v>1224750</v>
      </c>
      <c r="F58" s="489">
        <v>200</v>
      </c>
      <c r="G58" s="493" t="s">
        <v>2512</v>
      </c>
      <c r="H58" s="488" t="s">
        <v>2213</v>
      </c>
      <c r="I58" s="489" t="s">
        <v>2154</v>
      </c>
      <c r="J58" s="489">
        <v>2211006</v>
      </c>
      <c r="K58" s="533">
        <v>100</v>
      </c>
      <c r="L58" s="533">
        <v>0</v>
      </c>
      <c r="M58" s="533">
        <v>0</v>
      </c>
      <c r="N58" s="535">
        <v>0</v>
      </c>
      <c r="O58" s="520">
        <f>F58/4</f>
        <v>50</v>
      </c>
      <c r="P58" s="521">
        <f t="shared" si="3"/>
        <v>50</v>
      </c>
      <c r="Q58" s="521">
        <f t="shared" si="3"/>
        <v>50</v>
      </c>
      <c r="R58" s="521">
        <f t="shared" si="3"/>
        <v>50</v>
      </c>
    </row>
    <row r="59" spans="1:19" ht="15.75" x14ac:dyDescent="0.25">
      <c r="A59" s="90" t="s">
        <v>2216</v>
      </c>
      <c r="B59" s="489" t="s">
        <v>2217</v>
      </c>
      <c r="C59" s="526">
        <v>1000000</v>
      </c>
      <c r="D59" s="489" t="s">
        <v>2191</v>
      </c>
      <c r="E59" s="510">
        <v>1000000</v>
      </c>
      <c r="F59" s="489"/>
      <c r="G59" s="493" t="s">
        <v>2512</v>
      </c>
      <c r="H59" s="488" t="s">
        <v>2218</v>
      </c>
      <c r="I59" s="489"/>
      <c r="J59" s="489">
        <v>2211009</v>
      </c>
      <c r="K59" s="533">
        <v>100</v>
      </c>
      <c r="L59" s="533">
        <v>0</v>
      </c>
      <c r="M59" s="533">
        <v>0</v>
      </c>
      <c r="N59" s="535">
        <v>0</v>
      </c>
      <c r="O59" s="520">
        <f t="shared" ref="O59:O75" si="4">E59/4</f>
        <v>250000</v>
      </c>
      <c r="P59" s="521">
        <f t="shared" si="3"/>
        <v>250000</v>
      </c>
      <c r="Q59" s="521">
        <f t="shared" si="3"/>
        <v>250000</v>
      </c>
      <c r="R59" s="521">
        <f t="shared" si="3"/>
        <v>250000</v>
      </c>
    </row>
    <row r="60" spans="1:19" ht="15.75" x14ac:dyDescent="0.25">
      <c r="A60" s="90" t="s">
        <v>2216</v>
      </c>
      <c r="B60" s="489" t="s">
        <v>2219</v>
      </c>
      <c r="C60" s="526">
        <v>1000000</v>
      </c>
      <c r="D60" s="489" t="s">
        <v>2191</v>
      </c>
      <c r="E60" s="510">
        <v>1000000</v>
      </c>
      <c r="F60" s="489"/>
      <c r="G60" s="493" t="s">
        <v>2512</v>
      </c>
      <c r="H60" s="488" t="s">
        <v>2218</v>
      </c>
      <c r="I60" s="489"/>
      <c r="J60" s="489">
        <v>2211009</v>
      </c>
      <c r="K60" s="533">
        <v>100</v>
      </c>
      <c r="L60" s="533">
        <v>0</v>
      </c>
      <c r="M60" s="533">
        <v>0</v>
      </c>
      <c r="N60" s="535">
        <v>0</v>
      </c>
      <c r="O60" s="520">
        <f t="shared" si="4"/>
        <v>250000</v>
      </c>
      <c r="P60" s="521">
        <f t="shared" si="3"/>
        <v>250000</v>
      </c>
      <c r="Q60" s="521">
        <f t="shared" si="3"/>
        <v>250000</v>
      </c>
      <c r="R60" s="521">
        <f t="shared" si="3"/>
        <v>250000</v>
      </c>
    </row>
    <row r="61" spans="1:19" ht="15.75" x14ac:dyDescent="0.25">
      <c r="A61" s="90" t="s">
        <v>2220</v>
      </c>
      <c r="B61" s="489" t="s">
        <v>2221</v>
      </c>
      <c r="C61" s="526">
        <v>1000000</v>
      </c>
      <c r="D61" s="489" t="s">
        <v>2191</v>
      </c>
      <c r="E61" s="510">
        <v>1000000</v>
      </c>
      <c r="F61" s="489"/>
      <c r="G61" s="493" t="s">
        <v>2512</v>
      </c>
      <c r="H61" s="488" t="s">
        <v>2218</v>
      </c>
      <c r="I61" s="489"/>
      <c r="J61" s="489">
        <v>2211009</v>
      </c>
      <c r="K61" s="533">
        <v>0</v>
      </c>
      <c r="L61" s="533">
        <v>0</v>
      </c>
      <c r="M61" s="533">
        <v>100</v>
      </c>
      <c r="N61" s="535">
        <v>0</v>
      </c>
      <c r="O61" s="520">
        <f t="shared" si="4"/>
        <v>250000</v>
      </c>
      <c r="P61" s="521">
        <f t="shared" si="3"/>
        <v>250000</v>
      </c>
      <c r="Q61" s="521">
        <f t="shared" si="3"/>
        <v>250000</v>
      </c>
      <c r="R61" s="521">
        <f t="shared" si="3"/>
        <v>250000</v>
      </c>
    </row>
    <row r="62" spans="1:19" ht="15.75" x14ac:dyDescent="0.25">
      <c r="A62" s="90" t="s">
        <v>2220</v>
      </c>
      <c r="B62" s="489" t="s">
        <v>2222</v>
      </c>
      <c r="C62" s="526">
        <v>2000000</v>
      </c>
      <c r="D62" s="489"/>
      <c r="E62" s="510">
        <v>2000000</v>
      </c>
      <c r="F62" s="489"/>
      <c r="G62" s="493" t="s">
        <v>2512</v>
      </c>
      <c r="H62" s="488" t="s">
        <v>2218</v>
      </c>
      <c r="I62" s="489" t="s">
        <v>2154</v>
      </c>
      <c r="J62" s="489">
        <v>2211009</v>
      </c>
      <c r="K62" s="533">
        <v>0</v>
      </c>
      <c r="L62" s="533">
        <v>0</v>
      </c>
      <c r="M62" s="533">
        <v>100</v>
      </c>
      <c r="N62" s="535">
        <v>0</v>
      </c>
      <c r="O62" s="520">
        <f t="shared" si="4"/>
        <v>500000</v>
      </c>
      <c r="P62" s="521">
        <f t="shared" si="3"/>
        <v>500000</v>
      </c>
      <c r="Q62" s="521">
        <f t="shared" si="3"/>
        <v>500000</v>
      </c>
      <c r="R62" s="521">
        <f t="shared" si="3"/>
        <v>500000</v>
      </c>
    </row>
    <row r="63" spans="1:19" ht="15.75" x14ac:dyDescent="0.25">
      <c r="A63" s="489" t="s">
        <v>53</v>
      </c>
      <c r="B63" s="489" t="s">
        <v>2223</v>
      </c>
      <c r="C63" s="526">
        <v>13000000</v>
      </c>
      <c r="D63" s="489" t="s">
        <v>2191</v>
      </c>
      <c r="E63" s="510">
        <v>13000000</v>
      </c>
      <c r="F63" s="489"/>
      <c r="G63" s="493" t="s">
        <v>2512</v>
      </c>
      <c r="H63" s="488" t="s">
        <v>2224</v>
      </c>
      <c r="I63" s="489"/>
      <c r="J63" s="489">
        <v>2210712</v>
      </c>
      <c r="K63" s="533">
        <v>0</v>
      </c>
      <c r="L63" s="533">
        <v>0</v>
      </c>
      <c r="M63" s="533">
        <v>100</v>
      </c>
      <c r="N63" s="535">
        <v>0</v>
      </c>
      <c r="O63" s="520">
        <f t="shared" si="4"/>
        <v>3250000</v>
      </c>
      <c r="P63" s="521">
        <f t="shared" si="3"/>
        <v>3250000</v>
      </c>
      <c r="Q63" s="521">
        <f t="shared" si="3"/>
        <v>3250000</v>
      </c>
      <c r="R63" s="521">
        <f t="shared" si="3"/>
        <v>3250000</v>
      </c>
    </row>
    <row r="64" spans="1:19" ht="15.75" x14ac:dyDescent="0.25">
      <c r="A64" s="489" t="s">
        <v>53</v>
      </c>
      <c r="B64" s="489" t="s">
        <v>2225</v>
      </c>
      <c r="C64" s="526">
        <v>120000</v>
      </c>
      <c r="D64" s="489" t="s">
        <v>2191</v>
      </c>
      <c r="E64" s="510">
        <v>120000</v>
      </c>
      <c r="F64" s="489"/>
      <c r="G64" s="493" t="s">
        <v>2512</v>
      </c>
      <c r="H64" s="488" t="s">
        <v>2226</v>
      </c>
      <c r="I64" s="489"/>
      <c r="J64" s="489">
        <v>2210705</v>
      </c>
      <c r="K64" s="533">
        <v>0</v>
      </c>
      <c r="L64" s="533">
        <v>0</v>
      </c>
      <c r="M64" s="533">
        <v>100</v>
      </c>
      <c r="N64" s="535">
        <v>0</v>
      </c>
      <c r="O64" s="520">
        <f t="shared" si="4"/>
        <v>30000</v>
      </c>
      <c r="P64" s="521">
        <f t="shared" si="3"/>
        <v>30000</v>
      </c>
      <c r="Q64" s="521">
        <f t="shared" si="3"/>
        <v>30000</v>
      </c>
      <c r="R64" s="521">
        <f t="shared" si="3"/>
        <v>30000</v>
      </c>
    </row>
    <row r="65" spans="1:18" ht="15.75" x14ac:dyDescent="0.25">
      <c r="A65" s="489" t="s">
        <v>53</v>
      </c>
      <c r="B65" s="489" t="s">
        <v>2227</v>
      </c>
      <c r="C65" s="526">
        <v>180000</v>
      </c>
      <c r="D65" s="489" t="s">
        <v>2191</v>
      </c>
      <c r="E65" s="510">
        <v>180000</v>
      </c>
      <c r="F65" s="489"/>
      <c r="G65" s="493" t="s">
        <v>2512</v>
      </c>
      <c r="H65" s="488" t="s">
        <v>2226</v>
      </c>
      <c r="I65" s="489"/>
      <c r="J65" s="489">
        <v>2210705</v>
      </c>
      <c r="K65" s="533">
        <v>0</v>
      </c>
      <c r="L65" s="533">
        <v>0</v>
      </c>
      <c r="M65" s="533">
        <v>100</v>
      </c>
      <c r="N65" s="535">
        <v>0</v>
      </c>
      <c r="O65" s="520">
        <f t="shared" si="4"/>
        <v>45000</v>
      </c>
      <c r="P65" s="521">
        <f t="shared" si="3"/>
        <v>45000</v>
      </c>
      <c r="Q65" s="521">
        <f t="shared" si="3"/>
        <v>45000</v>
      </c>
      <c r="R65" s="521">
        <f t="shared" si="3"/>
        <v>45000</v>
      </c>
    </row>
    <row r="66" spans="1:18" ht="15.75" x14ac:dyDescent="0.25">
      <c r="A66" s="90" t="s">
        <v>2228</v>
      </c>
      <c r="B66" s="489" t="s">
        <v>2229</v>
      </c>
      <c r="C66" s="526">
        <v>200000</v>
      </c>
      <c r="D66" s="489" t="s">
        <v>2191</v>
      </c>
      <c r="E66" s="510">
        <v>200000</v>
      </c>
      <c r="F66" s="489"/>
      <c r="G66" s="493" t="s">
        <v>2512</v>
      </c>
      <c r="H66" s="488" t="s">
        <v>2226</v>
      </c>
      <c r="I66" s="489"/>
      <c r="J66" s="489">
        <v>2210705</v>
      </c>
      <c r="K66" s="533">
        <v>0</v>
      </c>
      <c r="L66" s="533">
        <v>0</v>
      </c>
      <c r="M66" s="533">
        <v>100</v>
      </c>
      <c r="N66" s="535">
        <v>0</v>
      </c>
      <c r="O66" s="520">
        <f t="shared" si="4"/>
        <v>50000</v>
      </c>
      <c r="P66" s="521">
        <f t="shared" si="3"/>
        <v>50000</v>
      </c>
      <c r="Q66" s="521">
        <f t="shared" si="3"/>
        <v>50000</v>
      </c>
      <c r="R66" s="521">
        <f t="shared" si="3"/>
        <v>50000</v>
      </c>
    </row>
    <row r="67" spans="1:18" ht="15.75" x14ac:dyDescent="0.25">
      <c r="A67" s="90" t="s">
        <v>2228</v>
      </c>
      <c r="B67" s="489" t="s">
        <v>2230</v>
      </c>
      <c r="C67" s="526">
        <v>200000</v>
      </c>
      <c r="D67" s="489" t="s">
        <v>2191</v>
      </c>
      <c r="E67" s="510">
        <v>200000</v>
      </c>
      <c r="F67" s="489"/>
      <c r="G67" s="493" t="s">
        <v>2512</v>
      </c>
      <c r="H67" s="488" t="s">
        <v>2226</v>
      </c>
      <c r="I67" s="489"/>
      <c r="J67" s="489">
        <v>2210705</v>
      </c>
      <c r="K67" s="533">
        <v>0</v>
      </c>
      <c r="L67" s="533">
        <v>0</v>
      </c>
      <c r="M67" s="533">
        <v>100</v>
      </c>
      <c r="N67" s="535">
        <v>0</v>
      </c>
      <c r="O67" s="520">
        <f t="shared" si="4"/>
        <v>50000</v>
      </c>
      <c r="P67" s="521">
        <f t="shared" si="3"/>
        <v>50000</v>
      </c>
      <c r="Q67" s="521">
        <f t="shared" si="3"/>
        <v>50000</v>
      </c>
      <c r="R67" s="521">
        <f t="shared" si="3"/>
        <v>50000</v>
      </c>
    </row>
    <row r="68" spans="1:18" ht="15.75" x14ac:dyDescent="0.25">
      <c r="A68" s="90" t="s">
        <v>2228</v>
      </c>
      <c r="B68" s="489" t="s">
        <v>2231</v>
      </c>
      <c r="C68" s="526">
        <v>150000</v>
      </c>
      <c r="D68" s="489" t="s">
        <v>2191</v>
      </c>
      <c r="E68" s="510">
        <v>150000</v>
      </c>
      <c r="F68" s="489"/>
      <c r="G68" s="493" t="s">
        <v>2512</v>
      </c>
      <c r="H68" s="488" t="s">
        <v>2226</v>
      </c>
      <c r="I68" s="489"/>
      <c r="J68" s="489">
        <v>2210705</v>
      </c>
      <c r="K68" s="533">
        <v>0</v>
      </c>
      <c r="L68" s="533">
        <v>0</v>
      </c>
      <c r="M68" s="533">
        <v>100</v>
      </c>
      <c r="N68" s="535">
        <v>0</v>
      </c>
      <c r="O68" s="520">
        <f t="shared" si="4"/>
        <v>37500</v>
      </c>
      <c r="P68" s="521">
        <f t="shared" si="3"/>
        <v>37500</v>
      </c>
      <c r="Q68" s="521">
        <f t="shared" si="3"/>
        <v>37500</v>
      </c>
      <c r="R68" s="521">
        <f t="shared" si="3"/>
        <v>37500</v>
      </c>
    </row>
    <row r="69" spans="1:18" ht="15.75" x14ac:dyDescent="0.25">
      <c r="A69" s="90" t="s">
        <v>2228</v>
      </c>
      <c r="B69" s="489" t="s">
        <v>2232</v>
      </c>
      <c r="C69" s="526">
        <v>150000</v>
      </c>
      <c r="D69" s="489" t="s">
        <v>2191</v>
      </c>
      <c r="E69" s="510">
        <v>150000</v>
      </c>
      <c r="F69" s="489"/>
      <c r="G69" s="493" t="s">
        <v>2512</v>
      </c>
      <c r="H69" s="488" t="s">
        <v>2226</v>
      </c>
      <c r="I69" s="489"/>
      <c r="J69" s="489">
        <v>2210705</v>
      </c>
      <c r="K69" s="533">
        <v>0</v>
      </c>
      <c r="L69" s="533">
        <v>0</v>
      </c>
      <c r="M69" s="533">
        <v>100</v>
      </c>
      <c r="N69" s="535">
        <v>0</v>
      </c>
      <c r="O69" s="520">
        <f t="shared" si="4"/>
        <v>37500</v>
      </c>
      <c r="P69" s="521">
        <f t="shared" ref="P69:R81" si="5">O69</f>
        <v>37500</v>
      </c>
      <c r="Q69" s="521">
        <f t="shared" si="5"/>
        <v>37500</v>
      </c>
      <c r="R69" s="521">
        <f t="shared" si="5"/>
        <v>37500</v>
      </c>
    </row>
    <row r="70" spans="1:18" ht="15.75" x14ac:dyDescent="0.25">
      <c r="A70" s="90" t="s">
        <v>2228</v>
      </c>
      <c r="B70" s="489" t="s">
        <v>2233</v>
      </c>
      <c r="C70" s="526">
        <v>150000</v>
      </c>
      <c r="D70" s="489" t="s">
        <v>2191</v>
      </c>
      <c r="E70" s="510">
        <v>150000</v>
      </c>
      <c r="F70" s="489"/>
      <c r="G70" s="493" t="s">
        <v>2512</v>
      </c>
      <c r="H70" s="488" t="s">
        <v>2226</v>
      </c>
      <c r="I70" s="489"/>
      <c r="J70" s="489">
        <v>2210705</v>
      </c>
      <c r="K70" s="533">
        <v>0</v>
      </c>
      <c r="L70" s="533">
        <v>0</v>
      </c>
      <c r="M70" s="533">
        <v>100</v>
      </c>
      <c r="N70" s="535">
        <v>0</v>
      </c>
      <c r="O70" s="520">
        <f t="shared" si="4"/>
        <v>37500</v>
      </c>
      <c r="P70" s="521">
        <f t="shared" si="5"/>
        <v>37500</v>
      </c>
      <c r="Q70" s="521">
        <f t="shared" si="5"/>
        <v>37500</v>
      </c>
      <c r="R70" s="521">
        <f t="shared" si="5"/>
        <v>37500</v>
      </c>
    </row>
    <row r="71" spans="1:18" ht="15.75" x14ac:dyDescent="0.25">
      <c r="A71" s="90" t="s">
        <v>2228</v>
      </c>
      <c r="B71" s="489" t="s">
        <v>2234</v>
      </c>
      <c r="C71" s="526">
        <v>300000</v>
      </c>
      <c r="D71" s="489" t="s">
        <v>2191</v>
      </c>
      <c r="E71" s="510">
        <v>300000</v>
      </c>
      <c r="F71" s="489"/>
      <c r="G71" s="493" t="s">
        <v>2512</v>
      </c>
      <c r="H71" s="488" t="s">
        <v>2226</v>
      </c>
      <c r="I71" s="489"/>
      <c r="J71" s="489">
        <v>2210705</v>
      </c>
      <c r="K71" s="533">
        <v>0</v>
      </c>
      <c r="L71" s="533">
        <v>0</v>
      </c>
      <c r="M71" s="533">
        <v>100</v>
      </c>
      <c r="N71" s="535">
        <v>0</v>
      </c>
      <c r="O71" s="520">
        <f t="shared" si="4"/>
        <v>75000</v>
      </c>
      <c r="P71" s="521">
        <f t="shared" si="5"/>
        <v>75000</v>
      </c>
      <c r="Q71" s="521">
        <f t="shared" si="5"/>
        <v>75000</v>
      </c>
      <c r="R71" s="521">
        <f t="shared" si="5"/>
        <v>75000</v>
      </c>
    </row>
    <row r="72" spans="1:18" ht="15.75" x14ac:dyDescent="0.25">
      <c r="A72" s="489" t="s">
        <v>1569</v>
      </c>
      <c r="B72" s="489" t="s">
        <v>2235</v>
      </c>
      <c r="C72" s="526">
        <v>250000</v>
      </c>
      <c r="D72" s="489" t="s">
        <v>2191</v>
      </c>
      <c r="E72" s="510">
        <v>250000</v>
      </c>
      <c r="F72" s="489"/>
      <c r="G72" s="493" t="s">
        <v>2512</v>
      </c>
      <c r="H72" s="488" t="s">
        <v>2226</v>
      </c>
      <c r="I72" s="489"/>
      <c r="J72" s="489">
        <v>2210705</v>
      </c>
      <c r="K72" s="533">
        <v>0</v>
      </c>
      <c r="L72" s="533">
        <v>0</v>
      </c>
      <c r="M72" s="533">
        <v>100</v>
      </c>
      <c r="N72" s="535">
        <v>10000</v>
      </c>
      <c r="O72" s="520">
        <f t="shared" si="4"/>
        <v>62500</v>
      </c>
      <c r="P72" s="521">
        <f t="shared" si="5"/>
        <v>62500</v>
      </c>
      <c r="Q72" s="521">
        <f t="shared" si="5"/>
        <v>62500</v>
      </c>
      <c r="R72" s="521">
        <f t="shared" si="5"/>
        <v>62500</v>
      </c>
    </row>
    <row r="73" spans="1:18" ht="15.75" x14ac:dyDescent="0.25">
      <c r="A73" s="489" t="s">
        <v>53</v>
      </c>
      <c r="B73" s="489" t="s">
        <v>2236</v>
      </c>
      <c r="C73" s="526">
        <v>250000</v>
      </c>
      <c r="D73" s="489" t="s">
        <v>2191</v>
      </c>
      <c r="E73" s="510">
        <v>250000</v>
      </c>
      <c r="F73" s="489"/>
      <c r="G73" s="493" t="s">
        <v>2512</v>
      </c>
      <c r="H73" s="488" t="s">
        <v>2226</v>
      </c>
      <c r="I73" s="489"/>
      <c r="J73" s="489">
        <v>2210705</v>
      </c>
      <c r="K73" s="533">
        <v>0</v>
      </c>
      <c r="L73" s="533">
        <v>0</v>
      </c>
      <c r="M73" s="533">
        <v>0</v>
      </c>
      <c r="N73" s="535">
        <v>10000</v>
      </c>
      <c r="O73" s="520">
        <f t="shared" si="4"/>
        <v>62500</v>
      </c>
      <c r="P73" s="521">
        <f t="shared" si="5"/>
        <v>62500</v>
      </c>
      <c r="Q73" s="521">
        <f t="shared" si="5"/>
        <v>62500</v>
      </c>
      <c r="R73" s="521">
        <f t="shared" si="5"/>
        <v>62500</v>
      </c>
    </row>
    <row r="74" spans="1:18" ht="15.75" x14ac:dyDescent="0.25">
      <c r="A74" s="489" t="s">
        <v>53</v>
      </c>
      <c r="B74" s="489" t="s">
        <v>2237</v>
      </c>
      <c r="C74" s="526">
        <v>1550000</v>
      </c>
      <c r="D74" s="489" t="s">
        <v>2191</v>
      </c>
      <c r="E74" s="510">
        <v>1550000</v>
      </c>
      <c r="F74" s="489"/>
      <c r="G74" s="493" t="s">
        <v>2512</v>
      </c>
      <c r="H74" s="488" t="s">
        <v>2224</v>
      </c>
      <c r="I74" s="489" t="s">
        <v>2154</v>
      </c>
      <c r="J74" s="489">
        <v>2210712</v>
      </c>
      <c r="K74" s="533">
        <v>0</v>
      </c>
      <c r="L74" s="533">
        <v>0</v>
      </c>
      <c r="M74" s="533">
        <v>0</v>
      </c>
      <c r="N74" s="535">
        <v>10000</v>
      </c>
      <c r="O74" s="520">
        <f t="shared" si="4"/>
        <v>387500</v>
      </c>
      <c r="P74" s="521">
        <f t="shared" si="5"/>
        <v>387500</v>
      </c>
      <c r="Q74" s="521">
        <f t="shared" si="5"/>
        <v>387500</v>
      </c>
      <c r="R74" s="521">
        <f t="shared" si="5"/>
        <v>387500</v>
      </c>
    </row>
    <row r="75" spans="1:18" ht="15.75" x14ac:dyDescent="0.25">
      <c r="A75" s="90" t="s">
        <v>2238</v>
      </c>
      <c r="B75" s="489" t="s">
        <v>2239</v>
      </c>
      <c r="C75" s="526">
        <v>3000000</v>
      </c>
      <c r="D75" s="489"/>
      <c r="E75" s="510">
        <v>3000000</v>
      </c>
      <c r="F75" s="489"/>
      <c r="G75" s="493" t="s">
        <v>2512</v>
      </c>
      <c r="H75" s="488" t="s">
        <v>2240</v>
      </c>
      <c r="I75" s="489" t="s">
        <v>2154</v>
      </c>
      <c r="J75" s="489">
        <v>3110201</v>
      </c>
      <c r="K75" s="533">
        <v>0</v>
      </c>
      <c r="L75" s="533">
        <v>0</v>
      </c>
      <c r="M75" s="533">
        <v>0</v>
      </c>
      <c r="N75" s="535">
        <v>10000</v>
      </c>
      <c r="O75" s="520">
        <f t="shared" si="4"/>
        <v>750000</v>
      </c>
      <c r="P75" s="521">
        <f t="shared" si="5"/>
        <v>750000</v>
      </c>
      <c r="Q75" s="521">
        <f t="shared" si="5"/>
        <v>750000</v>
      </c>
      <c r="R75" s="521">
        <f t="shared" si="5"/>
        <v>750000</v>
      </c>
    </row>
    <row r="76" spans="1:18" ht="15.75" x14ac:dyDescent="0.25">
      <c r="A76" s="90" t="s">
        <v>2241</v>
      </c>
      <c r="B76" s="489" t="s">
        <v>2242</v>
      </c>
      <c r="C76" s="526">
        <v>3500000</v>
      </c>
      <c r="D76" s="489"/>
      <c r="E76" s="510">
        <v>3500000</v>
      </c>
      <c r="F76" s="489">
        <v>10</v>
      </c>
      <c r="G76" s="493" t="s">
        <v>2512</v>
      </c>
      <c r="H76" s="488" t="s">
        <v>2243</v>
      </c>
      <c r="I76" s="489" t="s">
        <v>2154</v>
      </c>
      <c r="J76" s="489">
        <v>3110902</v>
      </c>
      <c r="K76" s="533">
        <v>0</v>
      </c>
      <c r="L76" s="533">
        <v>0</v>
      </c>
      <c r="M76" s="533">
        <v>0</v>
      </c>
      <c r="N76" s="535">
        <v>10000</v>
      </c>
      <c r="O76" s="520">
        <f>F76/4</f>
        <v>2.5</v>
      </c>
      <c r="P76" s="521">
        <f t="shared" si="5"/>
        <v>2.5</v>
      </c>
      <c r="Q76" s="521">
        <f t="shared" si="5"/>
        <v>2.5</v>
      </c>
      <c r="R76" s="521">
        <f t="shared" si="5"/>
        <v>2.5</v>
      </c>
    </row>
    <row r="77" spans="1:18" ht="15.75" x14ac:dyDescent="0.25">
      <c r="A77" s="90" t="s">
        <v>2244</v>
      </c>
      <c r="B77" s="489" t="s">
        <v>2245</v>
      </c>
      <c r="C77" s="526">
        <v>1500000</v>
      </c>
      <c r="D77" s="489"/>
      <c r="E77" s="510">
        <v>1500000</v>
      </c>
      <c r="F77" s="489">
        <v>1</v>
      </c>
      <c r="G77" s="493" t="s">
        <v>2512</v>
      </c>
      <c r="H77" s="488" t="s">
        <v>2240</v>
      </c>
      <c r="I77" s="489" t="s">
        <v>2154</v>
      </c>
      <c r="J77" s="489">
        <v>3110201</v>
      </c>
      <c r="K77" s="533">
        <v>0</v>
      </c>
      <c r="L77" s="533">
        <v>0</v>
      </c>
      <c r="M77" s="533">
        <v>0</v>
      </c>
      <c r="N77" s="535">
        <v>10000</v>
      </c>
      <c r="O77" s="520">
        <v>1</v>
      </c>
      <c r="P77" s="521">
        <v>0</v>
      </c>
      <c r="Q77" s="521">
        <v>0</v>
      </c>
      <c r="R77" s="521">
        <v>0</v>
      </c>
    </row>
    <row r="78" spans="1:18" ht="15.75" x14ac:dyDescent="0.25">
      <c r="A78" s="90" t="s">
        <v>2246</v>
      </c>
      <c r="B78" s="489" t="s">
        <v>2247</v>
      </c>
      <c r="C78" s="526">
        <v>50000000</v>
      </c>
      <c r="D78" s="489"/>
      <c r="E78" s="510">
        <v>50000000</v>
      </c>
      <c r="F78" s="489"/>
      <c r="G78" s="493" t="s">
        <v>2512</v>
      </c>
      <c r="H78" s="488" t="s">
        <v>2248</v>
      </c>
      <c r="I78" s="489" t="s">
        <v>2154</v>
      </c>
      <c r="J78" s="489">
        <v>3110604</v>
      </c>
      <c r="K78" s="533">
        <v>0</v>
      </c>
      <c r="L78" s="533">
        <v>0</v>
      </c>
      <c r="M78" s="533">
        <v>0</v>
      </c>
      <c r="N78" s="535">
        <v>10000</v>
      </c>
      <c r="O78" s="520">
        <f>E78/4</f>
        <v>12500000</v>
      </c>
      <c r="P78" s="521">
        <f t="shared" si="5"/>
        <v>12500000</v>
      </c>
      <c r="Q78" s="521">
        <f t="shared" si="5"/>
        <v>12500000</v>
      </c>
      <c r="R78" s="521">
        <f t="shared" si="5"/>
        <v>12500000</v>
      </c>
    </row>
    <row r="79" spans="1:18" ht="15.75" x14ac:dyDescent="0.25">
      <c r="A79" s="489" t="s">
        <v>53</v>
      </c>
      <c r="B79" s="489" t="s">
        <v>2249</v>
      </c>
      <c r="C79" s="526">
        <v>3000000</v>
      </c>
      <c r="D79" s="489" t="s">
        <v>2191</v>
      </c>
      <c r="E79" s="510">
        <v>3000000</v>
      </c>
      <c r="F79" s="489"/>
      <c r="G79" s="493" t="s">
        <v>2512</v>
      </c>
      <c r="H79" s="488" t="s">
        <v>2202</v>
      </c>
      <c r="I79" s="489"/>
      <c r="J79" s="489">
        <v>2210801</v>
      </c>
      <c r="K79" s="533">
        <v>0</v>
      </c>
      <c r="L79" s="533">
        <v>0</v>
      </c>
      <c r="M79" s="533">
        <v>0</v>
      </c>
      <c r="N79" s="535">
        <v>10000</v>
      </c>
      <c r="O79" s="520">
        <f>E79/4</f>
        <v>750000</v>
      </c>
      <c r="P79" s="521">
        <f t="shared" si="5"/>
        <v>750000</v>
      </c>
      <c r="Q79" s="521">
        <f t="shared" si="5"/>
        <v>750000</v>
      </c>
      <c r="R79" s="521">
        <f t="shared" si="5"/>
        <v>750000</v>
      </c>
    </row>
    <row r="80" spans="1:18" ht="15.75" x14ac:dyDescent="0.25">
      <c r="A80" s="90" t="s">
        <v>2220</v>
      </c>
      <c r="B80" s="489" t="s">
        <v>2250</v>
      </c>
      <c r="C80" s="526">
        <v>3000000</v>
      </c>
      <c r="D80" s="489"/>
      <c r="E80" s="510">
        <v>3000000</v>
      </c>
      <c r="F80" s="489"/>
      <c r="G80" s="493" t="s">
        <v>2512</v>
      </c>
      <c r="H80" s="488" t="s">
        <v>2192</v>
      </c>
      <c r="I80" s="489" t="s">
        <v>2154</v>
      </c>
      <c r="J80" s="489">
        <v>2210504</v>
      </c>
      <c r="K80" s="533">
        <v>0</v>
      </c>
      <c r="L80" s="533">
        <v>0</v>
      </c>
      <c r="M80" s="533">
        <v>0</v>
      </c>
      <c r="N80" s="535">
        <v>10000</v>
      </c>
      <c r="O80" s="520">
        <f>E80/4</f>
        <v>750000</v>
      </c>
      <c r="P80" s="521">
        <f t="shared" si="5"/>
        <v>750000</v>
      </c>
      <c r="Q80" s="521">
        <f t="shared" si="5"/>
        <v>750000</v>
      </c>
      <c r="R80" s="521">
        <f t="shared" si="5"/>
        <v>750000</v>
      </c>
    </row>
    <row r="81" spans="1:18" ht="15.75" x14ac:dyDescent="0.25">
      <c r="A81" s="90" t="s">
        <v>199</v>
      </c>
      <c r="B81" s="489" t="s">
        <v>2251</v>
      </c>
      <c r="C81" s="526">
        <v>2000000</v>
      </c>
      <c r="D81" s="489"/>
      <c r="E81" s="510">
        <v>2000000</v>
      </c>
      <c r="F81" s="489"/>
      <c r="G81" s="493" t="s">
        <v>2512</v>
      </c>
      <c r="H81" s="488" t="s">
        <v>2240</v>
      </c>
      <c r="I81" s="489" t="s">
        <v>2154</v>
      </c>
      <c r="J81" s="489">
        <v>3110201</v>
      </c>
      <c r="K81" s="533">
        <v>0</v>
      </c>
      <c r="L81" s="533">
        <v>0</v>
      </c>
      <c r="M81" s="533">
        <v>0</v>
      </c>
      <c r="N81" s="535">
        <v>10000</v>
      </c>
      <c r="O81" s="520">
        <f>E81/4</f>
        <v>500000</v>
      </c>
      <c r="P81" s="521">
        <f t="shared" si="5"/>
        <v>500000</v>
      </c>
      <c r="Q81" s="521">
        <f t="shared" si="5"/>
        <v>500000</v>
      </c>
      <c r="R81" s="521">
        <f t="shared" si="5"/>
        <v>500000</v>
      </c>
    </row>
    <row r="82" spans="1:18" x14ac:dyDescent="0.25">
      <c r="A82" s="489"/>
      <c r="B82" s="489"/>
      <c r="C82" s="526"/>
      <c r="D82" s="489"/>
      <c r="E82" s="511">
        <f>SUM(E46:E81)</f>
        <v>393698000</v>
      </c>
      <c r="F82" s="489"/>
      <c r="G82" s="493" t="s">
        <v>2512</v>
      </c>
      <c r="H82" s="488"/>
      <c r="I82" s="489"/>
      <c r="J82" s="489"/>
      <c r="K82" s="532"/>
      <c r="L82" s="532"/>
      <c r="M82" s="532"/>
      <c r="N82" s="532"/>
      <c r="O82" s="522"/>
      <c r="P82" s="522"/>
      <c r="Q82" s="522"/>
      <c r="R82" s="522"/>
    </row>
    <row r="89" spans="1:18" x14ac:dyDescent="0.25">
      <c r="C89" s="523"/>
    </row>
  </sheetData>
  <mergeCells count="9">
    <mergeCell ref="J1:J2"/>
    <mergeCell ref="K1:N1"/>
    <mergeCell ref="O1:R1"/>
    <mergeCell ref="A1:A2"/>
    <mergeCell ref="B1:B2"/>
    <mergeCell ref="C1:C2"/>
    <mergeCell ref="D1:D2"/>
    <mergeCell ref="F1:F2"/>
    <mergeCell ref="I1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0"/>
  <sheetViews>
    <sheetView tabSelected="1" topLeftCell="A142" workbookViewId="0">
      <selection activeCell="B152" sqref="B152"/>
    </sheetView>
  </sheetViews>
  <sheetFormatPr defaultRowHeight="15.75" x14ac:dyDescent="0.25"/>
  <cols>
    <col min="1" max="1" width="19" style="383" customWidth="1"/>
    <col min="2" max="2" width="46.28515625" style="313" customWidth="1"/>
    <col min="3" max="3" width="17.5703125" style="307" customWidth="1"/>
    <col min="4" max="4" width="9.7109375" style="307" customWidth="1"/>
    <col min="5" max="5" width="14.7109375" style="307" customWidth="1"/>
    <col min="6" max="6" width="14.85546875" style="307" customWidth="1"/>
    <col min="7" max="7" width="28.85546875" style="307" customWidth="1"/>
    <col min="8" max="8" width="67.28515625" style="307" customWidth="1"/>
    <col min="9" max="9" width="15.5703125" style="313" customWidth="1"/>
    <col min="10" max="10" width="13.140625" style="313" customWidth="1"/>
    <col min="11" max="11" width="14.5703125" style="313" customWidth="1"/>
    <col min="12" max="12" width="13.5703125" style="313" customWidth="1"/>
    <col min="13" max="13" width="12.42578125" style="313" customWidth="1"/>
    <col min="14" max="14" width="15.5703125" style="313" customWidth="1"/>
    <col min="15" max="15" width="19.85546875" style="313" customWidth="1"/>
    <col min="16" max="16" width="18.28515625" style="313" customWidth="1"/>
    <col min="17" max="16384" width="9.140625" style="313"/>
  </cols>
  <sheetData>
    <row r="2" spans="1:16" x14ac:dyDescent="0.25">
      <c r="B2" s="384" t="s">
        <v>1503</v>
      </c>
    </row>
    <row r="3" spans="1:16" x14ac:dyDescent="0.25">
      <c r="B3" s="384" t="s">
        <v>1504</v>
      </c>
    </row>
    <row r="4" spans="1:16" x14ac:dyDescent="0.25">
      <c r="B4" s="384" t="s">
        <v>1505</v>
      </c>
    </row>
    <row r="5" spans="1:16" x14ac:dyDescent="0.25">
      <c r="A5" s="385"/>
    </row>
    <row r="6" spans="1:16" x14ac:dyDescent="0.25">
      <c r="A6" s="386" t="s">
        <v>1506</v>
      </c>
      <c r="B6" s="387" t="s">
        <v>1507</v>
      </c>
    </row>
    <row r="7" spans="1:16" x14ac:dyDescent="0.25">
      <c r="A7" s="385"/>
    </row>
    <row r="8" spans="1:16" ht="15.75" customHeight="1" x14ac:dyDescent="0.25">
      <c r="A8" s="611" t="s">
        <v>213</v>
      </c>
      <c r="B8" s="609" t="s">
        <v>214</v>
      </c>
      <c r="C8" s="609" t="s">
        <v>1508</v>
      </c>
      <c r="D8" s="609" t="s">
        <v>216</v>
      </c>
      <c r="E8" s="612" t="s">
        <v>1509</v>
      </c>
      <c r="F8" s="609" t="s">
        <v>217</v>
      </c>
      <c r="G8" s="609" t="s">
        <v>219</v>
      </c>
      <c r="H8" s="343"/>
      <c r="I8" s="610" t="s">
        <v>221</v>
      </c>
      <c r="J8" s="610"/>
      <c r="K8" s="610"/>
      <c r="L8" s="610"/>
      <c r="M8" s="609" t="s">
        <v>427</v>
      </c>
      <c r="N8" s="609"/>
      <c r="O8" s="609"/>
      <c r="P8" s="609"/>
    </row>
    <row r="9" spans="1:16" ht="31.5" x14ac:dyDescent="0.25">
      <c r="A9" s="611"/>
      <c r="B9" s="609"/>
      <c r="C9" s="609"/>
      <c r="D9" s="609"/>
      <c r="E9" s="613"/>
      <c r="F9" s="609"/>
      <c r="G9" s="609"/>
      <c r="H9" s="312" t="s">
        <v>1758</v>
      </c>
      <c r="I9" s="314" t="s">
        <v>4</v>
      </c>
      <c r="J9" s="314" t="s">
        <v>5</v>
      </c>
      <c r="K9" s="314" t="s">
        <v>6</v>
      </c>
      <c r="L9" s="312" t="s">
        <v>7</v>
      </c>
      <c r="M9" s="314" t="s">
        <v>8</v>
      </c>
      <c r="N9" s="314" t="s">
        <v>9</v>
      </c>
      <c r="O9" s="314" t="s">
        <v>10</v>
      </c>
      <c r="P9" s="314" t="s">
        <v>11</v>
      </c>
    </row>
    <row r="10" spans="1:16" s="124" customFormat="1" ht="15" x14ac:dyDescent="0.25">
      <c r="A10" s="388" t="s">
        <v>84</v>
      </c>
      <c r="B10" s="389" t="s">
        <v>85</v>
      </c>
      <c r="C10" s="308">
        <v>550</v>
      </c>
      <c r="D10" s="390" t="s">
        <v>226</v>
      </c>
      <c r="E10" s="317">
        <f>C10*F10</f>
        <v>132000</v>
      </c>
      <c r="F10" s="308">
        <v>240</v>
      </c>
      <c r="G10" s="390" t="s">
        <v>2519</v>
      </c>
      <c r="H10" s="390" t="s">
        <v>2617</v>
      </c>
      <c r="I10" s="391">
        <v>100</v>
      </c>
      <c r="J10" s="391">
        <v>0</v>
      </c>
      <c r="K10" s="391">
        <v>0</v>
      </c>
      <c r="L10" s="391">
        <v>0</v>
      </c>
      <c r="M10" s="309">
        <v>60</v>
      </c>
      <c r="N10" s="309">
        <v>60</v>
      </c>
      <c r="O10" s="309">
        <v>60</v>
      </c>
      <c r="P10" s="309">
        <v>60</v>
      </c>
    </row>
    <row r="11" spans="1:16" s="124" customFormat="1" ht="15" x14ac:dyDescent="0.25">
      <c r="A11" s="392" t="s">
        <v>2530</v>
      </c>
      <c r="B11" s="389" t="s">
        <v>1511</v>
      </c>
      <c r="C11" s="308">
        <v>5000</v>
      </c>
      <c r="D11" s="390" t="s">
        <v>1512</v>
      </c>
      <c r="E11" s="317">
        <f t="shared" ref="E11:E42" si="0">SUM(M11:P11)</f>
        <v>36</v>
      </c>
      <c r="F11" s="308">
        <v>36</v>
      </c>
      <c r="G11" s="390" t="s">
        <v>2519</v>
      </c>
      <c r="H11" s="390" t="s">
        <v>2617</v>
      </c>
      <c r="I11" s="391">
        <v>100</v>
      </c>
      <c r="J11" s="391">
        <v>0</v>
      </c>
      <c r="K11" s="391">
        <v>0</v>
      </c>
      <c r="L11" s="391">
        <v>0</v>
      </c>
      <c r="M11" s="309">
        <f t="shared" ref="M11:M42" si="1">F11/4</f>
        <v>9</v>
      </c>
      <c r="N11" s="309">
        <f>M11</f>
        <v>9</v>
      </c>
      <c r="O11" s="309">
        <f>N11</f>
        <v>9</v>
      </c>
      <c r="P11" s="309">
        <f>O11</f>
        <v>9</v>
      </c>
    </row>
    <row r="12" spans="1:16" s="124" customFormat="1" ht="15" x14ac:dyDescent="0.25">
      <c r="A12" s="388" t="s">
        <v>228</v>
      </c>
      <c r="B12" s="389" t="s">
        <v>229</v>
      </c>
      <c r="C12" s="308">
        <v>450</v>
      </c>
      <c r="D12" s="390" t="s">
        <v>230</v>
      </c>
      <c r="E12" s="317">
        <f t="shared" si="0"/>
        <v>28</v>
      </c>
      <c r="F12" s="308">
        <v>28</v>
      </c>
      <c r="G12" s="390" t="s">
        <v>2519</v>
      </c>
      <c r="H12" s="390" t="s">
        <v>2617</v>
      </c>
      <c r="I12" s="391">
        <v>100</v>
      </c>
      <c r="J12" s="391">
        <v>0</v>
      </c>
      <c r="K12" s="391">
        <v>0</v>
      </c>
      <c r="L12" s="391">
        <v>0</v>
      </c>
      <c r="M12" s="309">
        <f t="shared" si="1"/>
        <v>7</v>
      </c>
      <c r="N12" s="309">
        <f t="shared" ref="N12:P75" si="2">M12</f>
        <v>7</v>
      </c>
      <c r="O12" s="309">
        <f t="shared" si="2"/>
        <v>7</v>
      </c>
      <c r="P12" s="309">
        <f t="shared" si="2"/>
        <v>7</v>
      </c>
    </row>
    <row r="13" spans="1:16" s="124" customFormat="1" ht="15" x14ac:dyDescent="0.25">
      <c r="A13" s="388" t="s">
        <v>86</v>
      </c>
      <c r="B13" s="389" t="s">
        <v>87</v>
      </c>
      <c r="C13" s="308">
        <v>250</v>
      </c>
      <c r="D13" s="390" t="s">
        <v>231</v>
      </c>
      <c r="E13" s="317">
        <f t="shared" si="0"/>
        <v>20</v>
      </c>
      <c r="F13" s="308">
        <v>20</v>
      </c>
      <c r="G13" s="390" t="s">
        <v>2519</v>
      </c>
      <c r="H13" s="390" t="s">
        <v>2617</v>
      </c>
      <c r="I13" s="391">
        <v>100</v>
      </c>
      <c r="J13" s="391">
        <v>0</v>
      </c>
      <c r="K13" s="391">
        <v>0</v>
      </c>
      <c r="L13" s="391">
        <v>0</v>
      </c>
      <c r="M13" s="309">
        <f t="shared" si="1"/>
        <v>5</v>
      </c>
      <c r="N13" s="309">
        <f t="shared" si="2"/>
        <v>5</v>
      </c>
      <c r="O13" s="309">
        <f t="shared" si="2"/>
        <v>5</v>
      </c>
      <c r="P13" s="309">
        <f t="shared" si="2"/>
        <v>5</v>
      </c>
    </row>
    <row r="14" spans="1:16" s="124" customFormat="1" ht="15" x14ac:dyDescent="0.25">
      <c r="A14" s="388" t="s">
        <v>88</v>
      </c>
      <c r="B14" s="389" t="s">
        <v>89</v>
      </c>
      <c r="C14" s="308">
        <v>50</v>
      </c>
      <c r="D14" s="390" t="s">
        <v>231</v>
      </c>
      <c r="E14" s="317">
        <f t="shared" si="0"/>
        <v>400</v>
      </c>
      <c r="F14" s="308">
        <v>400</v>
      </c>
      <c r="G14" s="390" t="s">
        <v>2519</v>
      </c>
      <c r="H14" s="390" t="s">
        <v>2617</v>
      </c>
      <c r="I14" s="391">
        <v>100</v>
      </c>
      <c r="J14" s="391">
        <v>0</v>
      </c>
      <c r="K14" s="391">
        <v>0</v>
      </c>
      <c r="L14" s="391">
        <v>0</v>
      </c>
      <c r="M14" s="309">
        <f t="shared" si="1"/>
        <v>100</v>
      </c>
      <c r="N14" s="309">
        <f t="shared" si="2"/>
        <v>100</v>
      </c>
      <c r="O14" s="309">
        <f t="shared" si="2"/>
        <v>100</v>
      </c>
      <c r="P14" s="309">
        <f t="shared" si="2"/>
        <v>100</v>
      </c>
    </row>
    <row r="15" spans="1:16" s="124" customFormat="1" ht="15" x14ac:dyDescent="0.25">
      <c r="A15" s="388" t="s">
        <v>122</v>
      </c>
      <c r="B15" s="389" t="s">
        <v>232</v>
      </c>
      <c r="C15" s="308">
        <v>50</v>
      </c>
      <c r="D15" s="390" t="s">
        <v>233</v>
      </c>
      <c r="E15" s="317">
        <f t="shared" si="0"/>
        <v>12</v>
      </c>
      <c r="F15" s="308">
        <v>12</v>
      </c>
      <c r="G15" s="390" t="s">
        <v>2519</v>
      </c>
      <c r="H15" s="390" t="s">
        <v>2617</v>
      </c>
      <c r="I15" s="391">
        <v>100</v>
      </c>
      <c r="J15" s="391">
        <v>0</v>
      </c>
      <c r="K15" s="391">
        <v>0</v>
      </c>
      <c r="L15" s="391">
        <v>0</v>
      </c>
      <c r="M15" s="309">
        <f t="shared" si="1"/>
        <v>3</v>
      </c>
      <c r="N15" s="309">
        <f t="shared" si="2"/>
        <v>3</v>
      </c>
      <c r="O15" s="309">
        <f t="shared" si="2"/>
        <v>3</v>
      </c>
      <c r="P15" s="309">
        <f t="shared" si="2"/>
        <v>3</v>
      </c>
    </row>
    <row r="16" spans="1:16" s="124" customFormat="1" ht="15" x14ac:dyDescent="0.25">
      <c r="A16" s="388" t="s">
        <v>2531</v>
      </c>
      <c r="B16" s="389" t="s">
        <v>91</v>
      </c>
      <c r="C16" s="308">
        <v>150</v>
      </c>
      <c r="D16" s="390" t="s">
        <v>231</v>
      </c>
      <c r="E16" s="317">
        <f t="shared" si="0"/>
        <v>40</v>
      </c>
      <c r="F16" s="308">
        <v>40</v>
      </c>
      <c r="G16" s="390" t="s">
        <v>2519</v>
      </c>
      <c r="H16" s="390" t="s">
        <v>2617</v>
      </c>
      <c r="I16" s="391">
        <v>100</v>
      </c>
      <c r="J16" s="391">
        <v>0</v>
      </c>
      <c r="K16" s="391">
        <v>0</v>
      </c>
      <c r="L16" s="391">
        <v>0</v>
      </c>
      <c r="M16" s="309">
        <f t="shared" si="1"/>
        <v>10</v>
      </c>
      <c r="N16" s="309">
        <f t="shared" si="2"/>
        <v>10</v>
      </c>
      <c r="O16" s="309">
        <f t="shared" si="2"/>
        <v>10</v>
      </c>
      <c r="P16" s="309">
        <f t="shared" si="2"/>
        <v>10</v>
      </c>
    </row>
    <row r="17" spans="1:16" s="124" customFormat="1" ht="15" x14ac:dyDescent="0.25">
      <c r="A17" s="388" t="s">
        <v>92</v>
      </c>
      <c r="B17" s="389" t="s">
        <v>93</v>
      </c>
      <c r="C17" s="308">
        <v>200</v>
      </c>
      <c r="D17" s="390" t="s">
        <v>233</v>
      </c>
      <c r="E17" s="317">
        <f t="shared" si="0"/>
        <v>8</v>
      </c>
      <c r="F17" s="308">
        <v>8</v>
      </c>
      <c r="G17" s="390" t="s">
        <v>2519</v>
      </c>
      <c r="H17" s="390" t="s">
        <v>2617</v>
      </c>
      <c r="I17" s="391">
        <v>100</v>
      </c>
      <c r="J17" s="391">
        <v>0</v>
      </c>
      <c r="K17" s="391">
        <v>0</v>
      </c>
      <c r="L17" s="391">
        <v>0</v>
      </c>
      <c r="M17" s="309">
        <f t="shared" si="1"/>
        <v>2</v>
      </c>
      <c r="N17" s="309">
        <f t="shared" si="2"/>
        <v>2</v>
      </c>
      <c r="O17" s="309">
        <f t="shared" si="2"/>
        <v>2</v>
      </c>
      <c r="P17" s="309">
        <f t="shared" ref="P17" si="3">O17</f>
        <v>2</v>
      </c>
    </row>
    <row r="18" spans="1:16" s="124" customFormat="1" ht="15" x14ac:dyDescent="0.25">
      <c r="A18" s="388" t="s">
        <v>94</v>
      </c>
      <c r="B18" s="389" t="s">
        <v>95</v>
      </c>
      <c r="C18" s="308">
        <v>50</v>
      </c>
      <c r="D18" s="390" t="s">
        <v>233</v>
      </c>
      <c r="E18" s="317">
        <f t="shared" si="0"/>
        <v>480</v>
      </c>
      <c r="F18" s="308">
        <v>480</v>
      </c>
      <c r="G18" s="390" t="s">
        <v>2519</v>
      </c>
      <c r="H18" s="390" t="s">
        <v>2617</v>
      </c>
      <c r="I18" s="391">
        <v>100</v>
      </c>
      <c r="J18" s="391">
        <v>0</v>
      </c>
      <c r="K18" s="391">
        <v>0</v>
      </c>
      <c r="L18" s="391">
        <v>0</v>
      </c>
      <c r="M18" s="309">
        <f t="shared" si="1"/>
        <v>120</v>
      </c>
      <c r="N18" s="309">
        <f t="shared" si="2"/>
        <v>120</v>
      </c>
      <c r="O18" s="309">
        <f t="shared" si="2"/>
        <v>120</v>
      </c>
      <c r="P18" s="309">
        <f t="shared" ref="P18" si="4">O18</f>
        <v>120</v>
      </c>
    </row>
    <row r="19" spans="1:16" s="124" customFormat="1" ht="15" x14ac:dyDescent="0.25">
      <c r="A19" s="388" t="s">
        <v>96</v>
      </c>
      <c r="B19" s="389" t="s">
        <v>97</v>
      </c>
      <c r="C19" s="308">
        <v>250</v>
      </c>
      <c r="D19" s="390" t="s">
        <v>233</v>
      </c>
      <c r="E19" s="317">
        <f t="shared" si="0"/>
        <v>40</v>
      </c>
      <c r="F19" s="308">
        <v>40</v>
      </c>
      <c r="G19" s="390" t="s">
        <v>2519</v>
      </c>
      <c r="H19" s="390" t="s">
        <v>2617</v>
      </c>
      <c r="I19" s="391">
        <v>100</v>
      </c>
      <c r="J19" s="391">
        <v>0</v>
      </c>
      <c r="K19" s="391">
        <v>0</v>
      </c>
      <c r="L19" s="391">
        <v>0</v>
      </c>
      <c r="M19" s="309">
        <f t="shared" si="1"/>
        <v>10</v>
      </c>
      <c r="N19" s="309">
        <f t="shared" si="2"/>
        <v>10</v>
      </c>
      <c r="O19" s="309">
        <f t="shared" si="2"/>
        <v>10</v>
      </c>
      <c r="P19" s="309">
        <f t="shared" ref="P19" si="5">O19</f>
        <v>10</v>
      </c>
    </row>
    <row r="20" spans="1:16" s="124" customFormat="1" ht="15" x14ac:dyDescent="0.25">
      <c r="A20" s="388" t="s">
        <v>98</v>
      </c>
      <c r="B20" s="389" t="s">
        <v>99</v>
      </c>
      <c r="C20" s="308">
        <v>250</v>
      </c>
      <c r="D20" s="390" t="s">
        <v>233</v>
      </c>
      <c r="E20" s="317">
        <f t="shared" si="0"/>
        <v>32</v>
      </c>
      <c r="F20" s="308">
        <v>32</v>
      </c>
      <c r="G20" s="390" t="s">
        <v>2519</v>
      </c>
      <c r="H20" s="390" t="s">
        <v>2617</v>
      </c>
      <c r="I20" s="391">
        <v>100</v>
      </c>
      <c r="J20" s="391">
        <v>0</v>
      </c>
      <c r="K20" s="391">
        <v>0</v>
      </c>
      <c r="L20" s="391">
        <v>0</v>
      </c>
      <c r="M20" s="309">
        <f t="shared" si="1"/>
        <v>8</v>
      </c>
      <c r="N20" s="309">
        <f t="shared" si="2"/>
        <v>8</v>
      </c>
      <c r="O20" s="309">
        <f t="shared" si="2"/>
        <v>8</v>
      </c>
      <c r="P20" s="309">
        <f t="shared" ref="P20:P21" si="6">O20</f>
        <v>8</v>
      </c>
    </row>
    <row r="21" spans="1:16" s="124" customFormat="1" ht="15" x14ac:dyDescent="0.25">
      <c r="A21" s="388" t="s">
        <v>100</v>
      </c>
      <c r="B21" s="389" t="s">
        <v>101</v>
      </c>
      <c r="C21" s="308">
        <v>450</v>
      </c>
      <c r="D21" s="390" t="s">
        <v>233</v>
      </c>
      <c r="E21" s="317">
        <f t="shared" si="0"/>
        <v>24</v>
      </c>
      <c r="F21" s="308">
        <v>24</v>
      </c>
      <c r="G21" s="390" t="s">
        <v>2519</v>
      </c>
      <c r="H21" s="390" t="s">
        <v>2617</v>
      </c>
      <c r="I21" s="391">
        <v>100</v>
      </c>
      <c r="J21" s="391">
        <v>0</v>
      </c>
      <c r="K21" s="391">
        <v>0</v>
      </c>
      <c r="L21" s="391">
        <v>0</v>
      </c>
      <c r="M21" s="309">
        <f t="shared" si="1"/>
        <v>6</v>
      </c>
      <c r="N21" s="309">
        <f t="shared" si="2"/>
        <v>6</v>
      </c>
      <c r="O21" s="309">
        <f t="shared" si="2"/>
        <v>6</v>
      </c>
      <c r="P21" s="309">
        <f t="shared" si="6"/>
        <v>6</v>
      </c>
    </row>
    <row r="22" spans="1:16" s="124" customFormat="1" ht="15" x14ac:dyDescent="0.25">
      <c r="A22" s="388" t="s">
        <v>234</v>
      </c>
      <c r="B22" s="389" t="s">
        <v>235</v>
      </c>
      <c r="C22" s="308">
        <v>40</v>
      </c>
      <c r="D22" s="390" t="s">
        <v>233</v>
      </c>
      <c r="E22" s="317">
        <f t="shared" si="0"/>
        <v>16</v>
      </c>
      <c r="F22" s="308">
        <v>16</v>
      </c>
      <c r="G22" s="390" t="s">
        <v>2519</v>
      </c>
      <c r="H22" s="390" t="s">
        <v>2617</v>
      </c>
      <c r="I22" s="391">
        <v>100</v>
      </c>
      <c r="J22" s="391">
        <v>0</v>
      </c>
      <c r="K22" s="391">
        <v>0</v>
      </c>
      <c r="L22" s="391">
        <v>0</v>
      </c>
      <c r="M22" s="309">
        <f t="shared" si="1"/>
        <v>4</v>
      </c>
      <c r="N22" s="309">
        <f t="shared" si="2"/>
        <v>4</v>
      </c>
      <c r="O22" s="309">
        <f t="shared" si="2"/>
        <v>4</v>
      </c>
      <c r="P22" s="309">
        <f t="shared" ref="P22" si="7">O22</f>
        <v>4</v>
      </c>
    </row>
    <row r="23" spans="1:16" s="124" customFormat="1" ht="15" x14ac:dyDescent="0.25">
      <c r="A23" s="388" t="s">
        <v>102</v>
      </c>
      <c r="B23" s="389" t="s">
        <v>103</v>
      </c>
      <c r="C23" s="308">
        <v>400</v>
      </c>
      <c r="D23" s="390" t="s">
        <v>230</v>
      </c>
      <c r="E23" s="317">
        <f t="shared" si="0"/>
        <v>32</v>
      </c>
      <c r="F23" s="308">
        <v>32</v>
      </c>
      <c r="G23" s="390" t="s">
        <v>2519</v>
      </c>
      <c r="H23" s="390" t="s">
        <v>2617</v>
      </c>
      <c r="I23" s="391">
        <v>100</v>
      </c>
      <c r="J23" s="391">
        <v>0</v>
      </c>
      <c r="K23" s="391">
        <v>0</v>
      </c>
      <c r="L23" s="391">
        <v>0</v>
      </c>
      <c r="M23" s="309">
        <f t="shared" si="1"/>
        <v>8</v>
      </c>
      <c r="N23" s="309">
        <f t="shared" si="2"/>
        <v>8</v>
      </c>
      <c r="O23" s="309">
        <f t="shared" si="2"/>
        <v>8</v>
      </c>
      <c r="P23" s="309">
        <f t="shared" ref="P23" si="8">O23</f>
        <v>8</v>
      </c>
    </row>
    <row r="24" spans="1:16" s="124" customFormat="1" ht="15" x14ac:dyDescent="0.25">
      <c r="A24" s="388" t="s">
        <v>104</v>
      </c>
      <c r="B24" s="389" t="s">
        <v>105</v>
      </c>
      <c r="C24" s="308">
        <v>0</v>
      </c>
      <c r="D24" s="390" t="s">
        <v>230</v>
      </c>
      <c r="E24" s="317">
        <f t="shared" si="0"/>
        <v>8</v>
      </c>
      <c r="F24" s="308">
        <v>8</v>
      </c>
      <c r="G24" s="390" t="s">
        <v>2519</v>
      </c>
      <c r="H24" s="390" t="s">
        <v>2617</v>
      </c>
      <c r="I24" s="391">
        <v>100</v>
      </c>
      <c r="J24" s="391">
        <v>0</v>
      </c>
      <c r="K24" s="391">
        <v>0</v>
      </c>
      <c r="L24" s="391">
        <v>0</v>
      </c>
      <c r="M24" s="309">
        <f t="shared" si="1"/>
        <v>2</v>
      </c>
      <c r="N24" s="309">
        <f t="shared" si="2"/>
        <v>2</v>
      </c>
      <c r="O24" s="309">
        <f t="shared" si="2"/>
        <v>2</v>
      </c>
      <c r="P24" s="309">
        <f t="shared" ref="P24" si="9">O24</f>
        <v>2</v>
      </c>
    </row>
    <row r="25" spans="1:16" s="124" customFormat="1" ht="15" x14ac:dyDescent="0.25">
      <c r="A25" s="388" t="s">
        <v>106</v>
      </c>
      <c r="B25" s="389" t="s">
        <v>107</v>
      </c>
      <c r="C25" s="308">
        <v>40</v>
      </c>
      <c r="D25" s="390" t="s">
        <v>230</v>
      </c>
      <c r="E25" s="317">
        <f t="shared" si="0"/>
        <v>40</v>
      </c>
      <c r="F25" s="308">
        <v>40</v>
      </c>
      <c r="G25" s="390" t="s">
        <v>2519</v>
      </c>
      <c r="H25" s="390" t="s">
        <v>2617</v>
      </c>
      <c r="I25" s="391">
        <v>100</v>
      </c>
      <c r="J25" s="391">
        <v>0</v>
      </c>
      <c r="K25" s="391">
        <v>0</v>
      </c>
      <c r="L25" s="391">
        <v>0</v>
      </c>
      <c r="M25" s="309">
        <f t="shared" si="1"/>
        <v>10</v>
      </c>
      <c r="N25" s="309">
        <f t="shared" si="2"/>
        <v>10</v>
      </c>
      <c r="O25" s="309">
        <f t="shared" si="2"/>
        <v>10</v>
      </c>
      <c r="P25" s="309">
        <f t="shared" ref="P25:P26" si="10">O25</f>
        <v>10</v>
      </c>
    </row>
    <row r="26" spans="1:16" s="124" customFormat="1" ht="15" x14ac:dyDescent="0.25">
      <c r="A26" s="388" t="s">
        <v>108</v>
      </c>
      <c r="B26" s="389" t="s">
        <v>109</v>
      </c>
      <c r="C26" s="308">
        <v>0</v>
      </c>
      <c r="D26" s="390" t="s">
        <v>230</v>
      </c>
      <c r="E26" s="317">
        <f t="shared" si="0"/>
        <v>40</v>
      </c>
      <c r="F26" s="308">
        <v>40</v>
      </c>
      <c r="G26" s="390" t="s">
        <v>2519</v>
      </c>
      <c r="H26" s="390" t="s">
        <v>2617</v>
      </c>
      <c r="I26" s="391">
        <v>100</v>
      </c>
      <c r="J26" s="391">
        <v>0</v>
      </c>
      <c r="K26" s="391">
        <v>0</v>
      </c>
      <c r="L26" s="391">
        <v>0</v>
      </c>
      <c r="M26" s="309">
        <f t="shared" si="1"/>
        <v>10</v>
      </c>
      <c r="N26" s="309">
        <f t="shared" si="2"/>
        <v>10</v>
      </c>
      <c r="O26" s="309">
        <f t="shared" si="2"/>
        <v>10</v>
      </c>
      <c r="P26" s="309">
        <f t="shared" si="10"/>
        <v>10</v>
      </c>
    </row>
    <row r="27" spans="1:16" s="124" customFormat="1" ht="15" x14ac:dyDescent="0.25">
      <c r="A27" s="388" t="s">
        <v>110</v>
      </c>
      <c r="B27" s="389" t="s">
        <v>111</v>
      </c>
      <c r="C27" s="308">
        <v>150</v>
      </c>
      <c r="D27" s="390" t="s">
        <v>230</v>
      </c>
      <c r="E27" s="317">
        <f t="shared" si="0"/>
        <v>80</v>
      </c>
      <c r="F27" s="308">
        <v>80</v>
      </c>
      <c r="G27" s="390" t="s">
        <v>2519</v>
      </c>
      <c r="H27" s="390" t="s">
        <v>2617</v>
      </c>
      <c r="I27" s="391">
        <v>100</v>
      </c>
      <c r="J27" s="391">
        <v>0</v>
      </c>
      <c r="K27" s="391">
        <v>0</v>
      </c>
      <c r="L27" s="391">
        <v>0</v>
      </c>
      <c r="M27" s="309">
        <f t="shared" si="1"/>
        <v>20</v>
      </c>
      <c r="N27" s="309">
        <f t="shared" si="2"/>
        <v>20</v>
      </c>
      <c r="O27" s="309">
        <f t="shared" si="2"/>
        <v>20</v>
      </c>
      <c r="P27" s="309">
        <f t="shared" ref="P27" si="11">O27</f>
        <v>20</v>
      </c>
    </row>
    <row r="28" spans="1:16" s="124" customFormat="1" ht="15" x14ac:dyDescent="0.25">
      <c r="A28" s="392" t="s">
        <v>2520</v>
      </c>
      <c r="B28" s="389" t="s">
        <v>237</v>
      </c>
      <c r="C28" s="308">
        <v>50</v>
      </c>
      <c r="D28" s="390" t="s">
        <v>230</v>
      </c>
      <c r="E28" s="317">
        <f t="shared" si="0"/>
        <v>600</v>
      </c>
      <c r="F28" s="308">
        <v>600</v>
      </c>
      <c r="G28" s="390" t="s">
        <v>2519</v>
      </c>
      <c r="H28" s="390" t="s">
        <v>2617</v>
      </c>
      <c r="I28" s="391">
        <v>100</v>
      </c>
      <c r="J28" s="391">
        <v>0</v>
      </c>
      <c r="K28" s="391">
        <v>0</v>
      </c>
      <c r="L28" s="391">
        <v>0</v>
      </c>
      <c r="M28" s="309">
        <f t="shared" si="1"/>
        <v>150</v>
      </c>
      <c r="N28" s="309">
        <f t="shared" si="2"/>
        <v>150</v>
      </c>
      <c r="O28" s="309">
        <f t="shared" ref="O28:P28" si="12">N28</f>
        <v>150</v>
      </c>
      <c r="P28" s="309">
        <f t="shared" si="12"/>
        <v>150</v>
      </c>
    </row>
    <row r="29" spans="1:16" s="124" customFormat="1" ht="15" x14ac:dyDescent="0.25">
      <c r="A29" s="388" t="s">
        <v>236</v>
      </c>
      <c r="B29" s="389" t="s">
        <v>238</v>
      </c>
      <c r="C29" s="308">
        <v>200</v>
      </c>
      <c r="D29" s="390" t="s">
        <v>230</v>
      </c>
      <c r="E29" s="317">
        <f t="shared" si="0"/>
        <v>400</v>
      </c>
      <c r="F29" s="308">
        <v>400</v>
      </c>
      <c r="G29" s="390" t="s">
        <v>2519</v>
      </c>
      <c r="H29" s="390" t="s">
        <v>2617</v>
      </c>
      <c r="I29" s="391">
        <v>100</v>
      </c>
      <c r="J29" s="391">
        <v>0</v>
      </c>
      <c r="K29" s="391">
        <v>0</v>
      </c>
      <c r="L29" s="391">
        <v>0</v>
      </c>
      <c r="M29" s="309">
        <f t="shared" si="1"/>
        <v>100</v>
      </c>
      <c r="N29" s="309">
        <f t="shared" si="2"/>
        <v>100</v>
      </c>
      <c r="O29" s="309">
        <f t="shared" ref="O29:P29" si="13">N29</f>
        <v>100</v>
      </c>
      <c r="P29" s="309">
        <f t="shared" si="13"/>
        <v>100</v>
      </c>
    </row>
    <row r="30" spans="1:16" s="124" customFormat="1" ht="15" x14ac:dyDescent="0.25">
      <c r="A30" s="388" t="s">
        <v>112</v>
      </c>
      <c r="B30" s="389" t="s">
        <v>113</v>
      </c>
      <c r="C30" s="308">
        <v>600</v>
      </c>
      <c r="D30" s="390" t="s">
        <v>239</v>
      </c>
      <c r="E30" s="317">
        <f t="shared" si="0"/>
        <v>200</v>
      </c>
      <c r="F30" s="308">
        <v>200</v>
      </c>
      <c r="G30" s="390" t="s">
        <v>2519</v>
      </c>
      <c r="H30" s="390" t="s">
        <v>2617</v>
      </c>
      <c r="I30" s="391">
        <v>100</v>
      </c>
      <c r="J30" s="391">
        <v>0</v>
      </c>
      <c r="K30" s="391">
        <v>0</v>
      </c>
      <c r="L30" s="391">
        <v>0</v>
      </c>
      <c r="M30" s="309">
        <f t="shared" si="1"/>
        <v>50</v>
      </c>
      <c r="N30" s="309">
        <f t="shared" si="2"/>
        <v>50</v>
      </c>
      <c r="O30" s="309">
        <f t="shared" ref="O30:P30" si="14">N30</f>
        <v>50</v>
      </c>
      <c r="P30" s="309">
        <f t="shared" si="14"/>
        <v>50</v>
      </c>
    </row>
    <row r="31" spans="1:16" s="124" customFormat="1" ht="15" x14ac:dyDescent="0.25">
      <c r="A31" s="388" t="s">
        <v>258</v>
      </c>
      <c r="B31" s="389" t="s">
        <v>259</v>
      </c>
      <c r="C31" s="308">
        <v>40000</v>
      </c>
      <c r="D31" s="390" t="s">
        <v>231</v>
      </c>
      <c r="E31" s="317">
        <f t="shared" si="0"/>
        <v>12</v>
      </c>
      <c r="F31" s="308">
        <v>12</v>
      </c>
      <c r="G31" s="390" t="s">
        <v>2519</v>
      </c>
      <c r="H31" s="390" t="s">
        <v>2617</v>
      </c>
      <c r="I31" s="391">
        <v>100</v>
      </c>
      <c r="J31" s="391">
        <v>0</v>
      </c>
      <c r="K31" s="391">
        <v>0</v>
      </c>
      <c r="L31" s="391">
        <v>0</v>
      </c>
      <c r="M31" s="309">
        <f t="shared" si="1"/>
        <v>3</v>
      </c>
      <c r="N31" s="309">
        <f t="shared" si="2"/>
        <v>3</v>
      </c>
      <c r="O31" s="309">
        <f t="shared" ref="O31:P31" si="15">N31</f>
        <v>3</v>
      </c>
      <c r="P31" s="309">
        <f t="shared" si="15"/>
        <v>3</v>
      </c>
    </row>
    <row r="32" spans="1:16" s="124" customFormat="1" ht="15" x14ac:dyDescent="0.25">
      <c r="A32" s="388" t="s">
        <v>2532</v>
      </c>
      <c r="B32" s="389" t="s">
        <v>115</v>
      </c>
      <c r="C32" s="308">
        <v>1200</v>
      </c>
      <c r="D32" s="390" t="s">
        <v>233</v>
      </c>
      <c r="E32" s="317">
        <f t="shared" si="0"/>
        <v>20</v>
      </c>
      <c r="F32" s="308">
        <v>20</v>
      </c>
      <c r="G32" s="390" t="s">
        <v>2519</v>
      </c>
      <c r="H32" s="390" t="s">
        <v>2617</v>
      </c>
      <c r="I32" s="391">
        <v>100</v>
      </c>
      <c r="J32" s="391">
        <v>0</v>
      </c>
      <c r="K32" s="391">
        <v>0</v>
      </c>
      <c r="L32" s="391">
        <v>0</v>
      </c>
      <c r="M32" s="309">
        <f t="shared" si="1"/>
        <v>5</v>
      </c>
      <c r="N32" s="309">
        <f t="shared" si="2"/>
        <v>5</v>
      </c>
      <c r="O32" s="309">
        <f t="shared" ref="O32:P32" si="16">N32</f>
        <v>5</v>
      </c>
      <c r="P32" s="309">
        <f t="shared" si="16"/>
        <v>5</v>
      </c>
    </row>
    <row r="33" spans="1:16" s="124" customFormat="1" ht="15" x14ac:dyDescent="0.25">
      <c r="A33" s="388" t="s">
        <v>1513</v>
      </c>
      <c r="B33" s="389" t="s">
        <v>242</v>
      </c>
      <c r="C33" s="308">
        <v>5000</v>
      </c>
      <c r="D33" s="390" t="s">
        <v>240</v>
      </c>
      <c r="E33" s="317">
        <f t="shared" si="0"/>
        <v>60</v>
      </c>
      <c r="F33" s="308">
        <v>60</v>
      </c>
      <c r="G33" s="390" t="s">
        <v>2519</v>
      </c>
      <c r="H33" s="390" t="s">
        <v>2618</v>
      </c>
      <c r="I33" s="391">
        <v>100</v>
      </c>
      <c r="J33" s="391">
        <v>0</v>
      </c>
      <c r="K33" s="391">
        <v>0</v>
      </c>
      <c r="L33" s="391">
        <v>0</v>
      </c>
      <c r="M33" s="309">
        <f t="shared" si="1"/>
        <v>15</v>
      </c>
      <c r="N33" s="309">
        <f t="shared" si="2"/>
        <v>15</v>
      </c>
      <c r="O33" s="309">
        <f t="shared" ref="O33:P33" si="17">N33</f>
        <v>15</v>
      </c>
      <c r="P33" s="309">
        <f t="shared" si="17"/>
        <v>15</v>
      </c>
    </row>
    <row r="34" spans="1:16" s="124" customFormat="1" ht="15" x14ac:dyDescent="0.25">
      <c r="A34" s="388" t="s">
        <v>1000</v>
      </c>
      <c r="B34" s="389" t="s">
        <v>1514</v>
      </c>
      <c r="C34" s="308">
        <v>1500</v>
      </c>
      <c r="D34" s="390" t="s">
        <v>231</v>
      </c>
      <c r="E34" s="317">
        <f t="shared" si="0"/>
        <v>40</v>
      </c>
      <c r="F34" s="308">
        <v>40</v>
      </c>
      <c r="G34" s="390" t="s">
        <v>2519</v>
      </c>
      <c r="H34" s="390" t="s">
        <v>2619</v>
      </c>
      <c r="I34" s="391">
        <v>100</v>
      </c>
      <c r="J34" s="391">
        <v>0</v>
      </c>
      <c r="K34" s="391">
        <v>0</v>
      </c>
      <c r="L34" s="391">
        <v>0</v>
      </c>
      <c r="M34" s="309">
        <f t="shared" si="1"/>
        <v>10</v>
      </c>
      <c r="N34" s="309">
        <f t="shared" si="2"/>
        <v>10</v>
      </c>
      <c r="O34" s="309">
        <f t="shared" ref="O34:P34" si="18">N34</f>
        <v>10</v>
      </c>
      <c r="P34" s="309">
        <f t="shared" si="18"/>
        <v>10</v>
      </c>
    </row>
    <row r="35" spans="1:16" s="124" customFormat="1" ht="15" x14ac:dyDescent="0.25">
      <c r="A35" s="388" t="s">
        <v>2533</v>
      </c>
      <c r="B35" s="389" t="s">
        <v>1515</v>
      </c>
      <c r="C35" s="308">
        <v>5000</v>
      </c>
      <c r="D35" s="390" t="s">
        <v>231</v>
      </c>
      <c r="E35" s="317">
        <f t="shared" si="0"/>
        <v>288</v>
      </c>
      <c r="F35" s="308">
        <v>288</v>
      </c>
      <c r="G35" s="390" t="s">
        <v>2519</v>
      </c>
      <c r="H35" s="390" t="s">
        <v>2619</v>
      </c>
      <c r="I35" s="391">
        <v>100</v>
      </c>
      <c r="J35" s="391">
        <v>0</v>
      </c>
      <c r="K35" s="391">
        <v>0</v>
      </c>
      <c r="L35" s="391">
        <v>0</v>
      </c>
      <c r="M35" s="309">
        <f t="shared" si="1"/>
        <v>72</v>
      </c>
      <c r="N35" s="309">
        <f t="shared" si="2"/>
        <v>72</v>
      </c>
      <c r="O35" s="309">
        <f t="shared" ref="O35:P35" si="19">N35</f>
        <v>72</v>
      </c>
      <c r="P35" s="309">
        <f t="shared" si="19"/>
        <v>72</v>
      </c>
    </row>
    <row r="36" spans="1:16" s="124" customFormat="1" ht="15" x14ac:dyDescent="0.25">
      <c r="A36" s="388" t="s">
        <v>1516</v>
      </c>
      <c r="B36" s="389" t="s">
        <v>1517</v>
      </c>
      <c r="C36" s="308">
        <v>80000</v>
      </c>
      <c r="D36" s="390" t="s">
        <v>231</v>
      </c>
      <c r="E36" s="317">
        <f t="shared" si="0"/>
        <v>20</v>
      </c>
      <c r="F36" s="308">
        <v>20</v>
      </c>
      <c r="G36" s="390" t="s">
        <v>2519</v>
      </c>
      <c r="H36" s="390" t="s">
        <v>2620</v>
      </c>
      <c r="I36" s="391">
        <v>100</v>
      </c>
      <c r="J36" s="391">
        <v>0</v>
      </c>
      <c r="K36" s="391">
        <v>0</v>
      </c>
      <c r="L36" s="391">
        <v>0</v>
      </c>
      <c r="M36" s="309">
        <f t="shared" si="1"/>
        <v>5</v>
      </c>
      <c r="N36" s="309">
        <f t="shared" si="2"/>
        <v>5</v>
      </c>
      <c r="O36" s="309">
        <f t="shared" ref="O36:P36" si="20">N36</f>
        <v>5</v>
      </c>
      <c r="P36" s="309">
        <f t="shared" si="20"/>
        <v>5</v>
      </c>
    </row>
    <row r="37" spans="1:16" s="124" customFormat="1" ht="15" x14ac:dyDescent="0.25">
      <c r="A37" s="392" t="s">
        <v>2521</v>
      </c>
      <c r="B37" s="389" t="s">
        <v>244</v>
      </c>
      <c r="C37" s="308">
        <v>0</v>
      </c>
      <c r="D37" s="390" t="s">
        <v>231</v>
      </c>
      <c r="E37" s="317">
        <f t="shared" si="0"/>
        <v>48</v>
      </c>
      <c r="F37" s="308">
        <v>48</v>
      </c>
      <c r="G37" s="390" t="s">
        <v>2519</v>
      </c>
      <c r="H37" s="390" t="s">
        <v>2620</v>
      </c>
      <c r="I37" s="391">
        <v>100</v>
      </c>
      <c r="J37" s="391">
        <v>0</v>
      </c>
      <c r="K37" s="391">
        <v>0</v>
      </c>
      <c r="L37" s="391">
        <v>0</v>
      </c>
      <c r="M37" s="309">
        <f t="shared" si="1"/>
        <v>12</v>
      </c>
      <c r="N37" s="309">
        <f t="shared" si="2"/>
        <v>12</v>
      </c>
      <c r="O37" s="309">
        <f t="shared" ref="O37:P37" si="21">N37</f>
        <v>12</v>
      </c>
      <c r="P37" s="309">
        <f t="shared" si="21"/>
        <v>12</v>
      </c>
    </row>
    <row r="38" spans="1:16" s="124" customFormat="1" ht="15" x14ac:dyDescent="0.25">
      <c r="A38" s="388" t="s">
        <v>1014</v>
      </c>
      <c r="B38" s="389" t="s">
        <v>246</v>
      </c>
      <c r="C38" s="308">
        <v>2500</v>
      </c>
      <c r="D38" s="390" t="s">
        <v>231</v>
      </c>
      <c r="E38" s="317">
        <f t="shared" si="0"/>
        <v>24</v>
      </c>
      <c r="F38" s="308">
        <v>24</v>
      </c>
      <c r="G38" s="390" t="s">
        <v>2519</v>
      </c>
      <c r="H38" s="390" t="s">
        <v>2620</v>
      </c>
      <c r="I38" s="391">
        <v>100</v>
      </c>
      <c r="J38" s="391">
        <v>0</v>
      </c>
      <c r="K38" s="391">
        <v>0</v>
      </c>
      <c r="L38" s="391">
        <v>0</v>
      </c>
      <c r="M38" s="309">
        <f t="shared" si="1"/>
        <v>6</v>
      </c>
      <c r="N38" s="309">
        <f t="shared" si="2"/>
        <v>6</v>
      </c>
      <c r="O38" s="309">
        <f t="shared" ref="O38:P38" si="22">N38</f>
        <v>6</v>
      </c>
      <c r="P38" s="309">
        <f t="shared" si="22"/>
        <v>6</v>
      </c>
    </row>
    <row r="39" spans="1:16" s="124" customFormat="1" ht="15" x14ac:dyDescent="0.25">
      <c r="A39" s="392" t="s">
        <v>2534</v>
      </c>
      <c r="B39" s="389" t="s">
        <v>248</v>
      </c>
      <c r="C39" s="308">
        <v>1500</v>
      </c>
      <c r="D39" s="390" t="s">
        <v>231</v>
      </c>
      <c r="E39" s="317">
        <f t="shared" si="0"/>
        <v>20</v>
      </c>
      <c r="F39" s="308">
        <v>20</v>
      </c>
      <c r="G39" s="390" t="s">
        <v>2519</v>
      </c>
      <c r="H39" s="390" t="s">
        <v>2621</v>
      </c>
      <c r="I39" s="391">
        <v>100</v>
      </c>
      <c r="J39" s="391">
        <v>0</v>
      </c>
      <c r="K39" s="391">
        <v>0</v>
      </c>
      <c r="L39" s="391">
        <v>0</v>
      </c>
      <c r="M39" s="309">
        <f t="shared" si="1"/>
        <v>5</v>
      </c>
      <c r="N39" s="309">
        <f t="shared" si="2"/>
        <v>5</v>
      </c>
      <c r="O39" s="309">
        <f t="shared" ref="O39:P39" si="23">N39</f>
        <v>5</v>
      </c>
      <c r="P39" s="309">
        <f t="shared" si="23"/>
        <v>5</v>
      </c>
    </row>
    <row r="40" spans="1:16" s="124" customFormat="1" ht="15" x14ac:dyDescent="0.25">
      <c r="A40" s="388" t="s">
        <v>1518</v>
      </c>
      <c r="B40" s="389" t="s">
        <v>1519</v>
      </c>
      <c r="C40" s="308">
        <v>0</v>
      </c>
      <c r="D40" s="390" t="s">
        <v>231</v>
      </c>
      <c r="E40" s="317">
        <f t="shared" si="0"/>
        <v>20</v>
      </c>
      <c r="F40" s="308">
        <v>20</v>
      </c>
      <c r="G40" s="390" t="s">
        <v>2519</v>
      </c>
      <c r="H40" s="390" t="s">
        <v>2620</v>
      </c>
      <c r="I40" s="391">
        <v>100</v>
      </c>
      <c r="J40" s="391">
        <v>0</v>
      </c>
      <c r="K40" s="391">
        <v>0</v>
      </c>
      <c r="L40" s="391">
        <v>0</v>
      </c>
      <c r="M40" s="309">
        <f t="shared" si="1"/>
        <v>5</v>
      </c>
      <c r="N40" s="309">
        <f t="shared" si="2"/>
        <v>5</v>
      </c>
      <c r="O40" s="309">
        <f t="shared" ref="O40:P40" si="24">N40</f>
        <v>5</v>
      </c>
      <c r="P40" s="309">
        <f t="shared" si="24"/>
        <v>5</v>
      </c>
    </row>
    <row r="41" spans="1:16" s="124" customFormat="1" ht="15" x14ac:dyDescent="0.25">
      <c r="A41" s="388" t="s">
        <v>1520</v>
      </c>
      <c r="B41" s="389" t="s">
        <v>1521</v>
      </c>
      <c r="C41" s="308">
        <v>30000</v>
      </c>
      <c r="D41" s="390" t="s">
        <v>231</v>
      </c>
      <c r="E41" s="317">
        <f t="shared" si="0"/>
        <v>20</v>
      </c>
      <c r="F41" s="308">
        <v>20</v>
      </c>
      <c r="G41" s="390" t="s">
        <v>2519</v>
      </c>
      <c r="H41" s="390" t="s">
        <v>2620</v>
      </c>
      <c r="I41" s="391">
        <v>100</v>
      </c>
      <c r="J41" s="391">
        <v>0</v>
      </c>
      <c r="K41" s="391">
        <v>0</v>
      </c>
      <c r="L41" s="391">
        <v>0</v>
      </c>
      <c r="M41" s="309">
        <f t="shared" si="1"/>
        <v>5</v>
      </c>
      <c r="N41" s="309">
        <f t="shared" si="2"/>
        <v>5</v>
      </c>
      <c r="O41" s="309">
        <f t="shared" ref="O41:P41" si="25">N41</f>
        <v>5</v>
      </c>
      <c r="P41" s="309">
        <f t="shared" si="25"/>
        <v>5</v>
      </c>
    </row>
    <row r="42" spans="1:16" s="124" customFormat="1" ht="15" x14ac:dyDescent="0.25">
      <c r="A42" s="388" t="s">
        <v>1522</v>
      </c>
      <c r="B42" s="389" t="s">
        <v>1523</v>
      </c>
      <c r="C42" s="308">
        <v>80000</v>
      </c>
      <c r="D42" s="390" t="s">
        <v>231</v>
      </c>
      <c r="E42" s="317">
        <f t="shared" si="0"/>
        <v>20</v>
      </c>
      <c r="F42" s="308">
        <v>20</v>
      </c>
      <c r="G42" s="390" t="s">
        <v>2519</v>
      </c>
      <c r="H42" s="390" t="s">
        <v>2622</v>
      </c>
      <c r="I42" s="391">
        <v>100</v>
      </c>
      <c r="J42" s="391">
        <v>0</v>
      </c>
      <c r="K42" s="391">
        <v>0</v>
      </c>
      <c r="L42" s="391">
        <v>0</v>
      </c>
      <c r="M42" s="309">
        <f t="shared" si="1"/>
        <v>5</v>
      </c>
      <c r="N42" s="309">
        <f t="shared" si="2"/>
        <v>5</v>
      </c>
      <c r="O42" s="309">
        <f t="shared" ref="O42:P43" si="26">N42</f>
        <v>5</v>
      </c>
      <c r="P42" s="309">
        <f t="shared" si="26"/>
        <v>5</v>
      </c>
    </row>
    <row r="43" spans="1:16" s="124" customFormat="1" ht="15" x14ac:dyDescent="0.25">
      <c r="A43" s="388" t="s">
        <v>249</v>
      </c>
      <c r="B43" s="389" t="s">
        <v>250</v>
      </c>
      <c r="C43" s="308">
        <v>0</v>
      </c>
      <c r="D43" s="390" t="s">
        <v>231</v>
      </c>
      <c r="E43" s="317">
        <f t="shared" ref="E43:E69" si="27">SUM(M43:P43)</f>
        <v>20</v>
      </c>
      <c r="F43" s="308">
        <v>20</v>
      </c>
      <c r="G43" s="390" t="s">
        <v>2519</v>
      </c>
      <c r="H43" s="390" t="s">
        <v>2622</v>
      </c>
      <c r="I43" s="391">
        <v>100</v>
      </c>
      <c r="J43" s="391">
        <v>0</v>
      </c>
      <c r="K43" s="391">
        <v>0</v>
      </c>
      <c r="L43" s="391">
        <v>0</v>
      </c>
      <c r="M43" s="309">
        <f t="shared" ref="M43:M69" si="28">F43/4</f>
        <v>5</v>
      </c>
      <c r="N43" s="309">
        <f t="shared" si="2"/>
        <v>5</v>
      </c>
      <c r="O43" s="309">
        <f t="shared" si="26"/>
        <v>5</v>
      </c>
      <c r="P43" s="309">
        <f t="shared" si="26"/>
        <v>5</v>
      </c>
    </row>
    <row r="44" spans="1:16" s="124" customFormat="1" ht="15" x14ac:dyDescent="0.25">
      <c r="A44" s="388" t="s">
        <v>1524</v>
      </c>
      <c r="B44" s="389" t="s">
        <v>251</v>
      </c>
      <c r="C44" s="308">
        <v>0</v>
      </c>
      <c r="D44" s="390" t="s">
        <v>231</v>
      </c>
      <c r="E44" s="317">
        <f t="shared" si="27"/>
        <v>60</v>
      </c>
      <c r="F44" s="308">
        <v>60</v>
      </c>
      <c r="G44" s="390" t="s">
        <v>2519</v>
      </c>
      <c r="H44" s="390" t="s">
        <v>2620</v>
      </c>
      <c r="I44" s="391">
        <v>100</v>
      </c>
      <c r="J44" s="391">
        <v>0</v>
      </c>
      <c r="K44" s="391">
        <v>0</v>
      </c>
      <c r="L44" s="391">
        <v>0</v>
      </c>
      <c r="M44" s="309">
        <f t="shared" si="28"/>
        <v>15</v>
      </c>
      <c r="N44" s="309">
        <f t="shared" si="2"/>
        <v>15</v>
      </c>
      <c r="O44" s="309">
        <f t="shared" ref="O44:P44" si="29">N44</f>
        <v>15</v>
      </c>
      <c r="P44" s="309">
        <f t="shared" si="29"/>
        <v>15</v>
      </c>
    </row>
    <row r="45" spans="1:16" s="124" customFormat="1" ht="15" x14ac:dyDescent="0.25">
      <c r="A45" s="392" t="s">
        <v>2522</v>
      </c>
      <c r="B45" s="389" t="s">
        <v>253</v>
      </c>
      <c r="C45" s="308">
        <v>100</v>
      </c>
      <c r="D45" s="390" t="s">
        <v>231</v>
      </c>
      <c r="E45" s="317">
        <f t="shared" si="27"/>
        <v>0</v>
      </c>
      <c r="F45" s="308">
        <v>0</v>
      </c>
      <c r="G45" s="390" t="s">
        <v>2519</v>
      </c>
      <c r="H45" s="390" t="s">
        <v>2623</v>
      </c>
      <c r="I45" s="391">
        <v>100</v>
      </c>
      <c r="J45" s="391">
        <v>0</v>
      </c>
      <c r="K45" s="391">
        <v>0</v>
      </c>
      <c r="L45" s="391">
        <v>0</v>
      </c>
      <c r="M45" s="309">
        <f t="shared" si="28"/>
        <v>0</v>
      </c>
      <c r="N45" s="309">
        <f t="shared" si="2"/>
        <v>0</v>
      </c>
      <c r="O45" s="309">
        <f t="shared" ref="O45:P45" si="30">N45</f>
        <v>0</v>
      </c>
      <c r="P45" s="309">
        <f t="shared" si="30"/>
        <v>0</v>
      </c>
    </row>
    <row r="46" spans="1:16" s="124" customFormat="1" ht="15" x14ac:dyDescent="0.25">
      <c r="A46" s="388" t="s">
        <v>2557</v>
      </c>
      <c r="B46" s="389" t="s">
        <v>1525</v>
      </c>
      <c r="C46" s="308">
        <v>30000</v>
      </c>
      <c r="D46" s="390" t="s">
        <v>231</v>
      </c>
      <c r="E46" s="317">
        <f t="shared" si="27"/>
        <v>12</v>
      </c>
      <c r="F46" s="308">
        <v>12</v>
      </c>
      <c r="G46" s="390" t="s">
        <v>2519</v>
      </c>
      <c r="H46" s="390" t="s">
        <v>2620</v>
      </c>
      <c r="I46" s="391">
        <v>100</v>
      </c>
      <c r="J46" s="391">
        <v>0</v>
      </c>
      <c r="K46" s="391">
        <v>0</v>
      </c>
      <c r="L46" s="391">
        <v>0</v>
      </c>
      <c r="M46" s="309">
        <f t="shared" si="28"/>
        <v>3</v>
      </c>
      <c r="N46" s="309">
        <f t="shared" si="2"/>
        <v>3</v>
      </c>
      <c r="O46" s="309">
        <f t="shared" ref="O46:P46" si="31">N46</f>
        <v>3</v>
      </c>
      <c r="P46" s="309">
        <f t="shared" si="31"/>
        <v>3</v>
      </c>
    </row>
    <row r="47" spans="1:16" s="124" customFormat="1" ht="15" x14ac:dyDescent="0.25">
      <c r="A47" s="388" t="s">
        <v>254</v>
      </c>
      <c r="B47" s="389" t="s">
        <v>255</v>
      </c>
      <c r="C47" s="308">
        <v>2000</v>
      </c>
      <c r="D47" s="390" t="s">
        <v>231</v>
      </c>
      <c r="E47" s="317">
        <f t="shared" si="27"/>
        <v>32</v>
      </c>
      <c r="F47" s="308">
        <v>32</v>
      </c>
      <c r="G47" s="390" t="s">
        <v>2519</v>
      </c>
      <c r="H47" s="390" t="s">
        <v>2623</v>
      </c>
      <c r="I47" s="391">
        <v>100</v>
      </c>
      <c r="J47" s="391">
        <v>0</v>
      </c>
      <c r="K47" s="391">
        <v>0</v>
      </c>
      <c r="L47" s="391">
        <v>0</v>
      </c>
      <c r="M47" s="309">
        <f t="shared" si="28"/>
        <v>8</v>
      </c>
      <c r="N47" s="309">
        <f t="shared" si="2"/>
        <v>8</v>
      </c>
      <c r="O47" s="309">
        <f t="shared" ref="O47:P47" si="32">N47</f>
        <v>8</v>
      </c>
      <c r="P47" s="309">
        <f t="shared" si="32"/>
        <v>8</v>
      </c>
    </row>
    <row r="48" spans="1:16" s="124" customFormat="1" ht="15" x14ac:dyDescent="0.25">
      <c r="A48" s="388" t="s">
        <v>1526</v>
      </c>
      <c r="B48" s="389" t="s">
        <v>256</v>
      </c>
      <c r="C48" s="308">
        <v>50000</v>
      </c>
      <c r="D48" s="390" t="s">
        <v>231</v>
      </c>
      <c r="E48" s="317">
        <f t="shared" si="27"/>
        <v>12</v>
      </c>
      <c r="F48" s="308">
        <v>12</v>
      </c>
      <c r="G48" s="390" t="s">
        <v>2519</v>
      </c>
      <c r="H48" s="390" t="s">
        <v>2624</v>
      </c>
      <c r="I48" s="391">
        <v>100</v>
      </c>
      <c r="J48" s="391">
        <v>0</v>
      </c>
      <c r="K48" s="391">
        <v>0</v>
      </c>
      <c r="L48" s="391">
        <v>0</v>
      </c>
      <c r="M48" s="309">
        <f t="shared" si="28"/>
        <v>3</v>
      </c>
      <c r="N48" s="309">
        <f t="shared" si="2"/>
        <v>3</v>
      </c>
      <c r="O48" s="309">
        <f t="shared" ref="O48:P48" si="33">N48</f>
        <v>3</v>
      </c>
      <c r="P48" s="309">
        <f t="shared" si="33"/>
        <v>3</v>
      </c>
    </row>
    <row r="49" spans="1:16" s="124" customFormat="1" ht="15" x14ac:dyDescent="0.25">
      <c r="A49" s="388" t="s">
        <v>1527</v>
      </c>
      <c r="B49" s="389" t="s">
        <v>257</v>
      </c>
      <c r="C49" s="308">
        <v>8000</v>
      </c>
      <c r="D49" s="390" t="s">
        <v>231</v>
      </c>
      <c r="E49" s="317">
        <f t="shared" si="27"/>
        <v>28</v>
      </c>
      <c r="F49" s="308">
        <v>28</v>
      </c>
      <c r="G49" s="390" t="s">
        <v>2519</v>
      </c>
      <c r="H49" s="390" t="s">
        <v>2620</v>
      </c>
      <c r="I49" s="391">
        <v>100</v>
      </c>
      <c r="J49" s="391">
        <v>0</v>
      </c>
      <c r="K49" s="391">
        <v>0</v>
      </c>
      <c r="L49" s="391">
        <v>0</v>
      </c>
      <c r="M49" s="309">
        <f t="shared" si="28"/>
        <v>7</v>
      </c>
      <c r="N49" s="309">
        <f t="shared" si="2"/>
        <v>7</v>
      </c>
      <c r="O49" s="309">
        <f t="shared" ref="O49:P49" si="34">N49</f>
        <v>7</v>
      </c>
      <c r="P49" s="309">
        <f t="shared" si="34"/>
        <v>7</v>
      </c>
    </row>
    <row r="50" spans="1:16" s="124" customFormat="1" ht="15" customHeight="1" x14ac:dyDescent="0.25">
      <c r="A50" s="388" t="s">
        <v>1528</v>
      </c>
      <c r="B50" s="389" t="s">
        <v>1529</v>
      </c>
      <c r="C50" s="308">
        <v>120</v>
      </c>
      <c r="D50" s="390" t="s">
        <v>1087</v>
      </c>
      <c r="E50" s="317">
        <f t="shared" si="27"/>
        <v>26000</v>
      </c>
      <c r="F50" s="308">
        <v>26000</v>
      </c>
      <c r="G50" s="390" t="s">
        <v>2519</v>
      </c>
      <c r="H50" s="390" t="s">
        <v>2625</v>
      </c>
      <c r="I50" s="391">
        <v>100</v>
      </c>
      <c r="J50" s="391">
        <v>0</v>
      </c>
      <c r="K50" s="391">
        <v>0</v>
      </c>
      <c r="L50" s="391">
        <v>0</v>
      </c>
      <c r="M50" s="309">
        <f t="shared" si="28"/>
        <v>6500</v>
      </c>
      <c r="N50" s="309">
        <f t="shared" si="2"/>
        <v>6500</v>
      </c>
      <c r="O50" s="309">
        <f t="shared" ref="O50:P50" si="35">N50</f>
        <v>6500</v>
      </c>
      <c r="P50" s="309">
        <f t="shared" si="35"/>
        <v>6500</v>
      </c>
    </row>
    <row r="51" spans="1:16" s="124" customFormat="1" ht="15" x14ac:dyDescent="0.25">
      <c r="A51" s="388" t="s">
        <v>1530</v>
      </c>
      <c r="B51" s="389" t="s">
        <v>1531</v>
      </c>
      <c r="C51" s="308">
        <v>120</v>
      </c>
      <c r="D51" s="390" t="s">
        <v>1087</v>
      </c>
      <c r="E51" s="317">
        <f t="shared" si="27"/>
        <v>14400</v>
      </c>
      <c r="F51" s="308">
        <v>14400</v>
      </c>
      <c r="G51" s="390" t="s">
        <v>2519</v>
      </c>
      <c r="H51" s="390" t="s">
        <v>2625</v>
      </c>
      <c r="I51" s="391">
        <v>100</v>
      </c>
      <c r="J51" s="391">
        <v>0</v>
      </c>
      <c r="K51" s="391">
        <v>0</v>
      </c>
      <c r="L51" s="391">
        <v>0</v>
      </c>
      <c r="M51" s="309">
        <f t="shared" si="28"/>
        <v>3600</v>
      </c>
      <c r="N51" s="309">
        <f t="shared" si="2"/>
        <v>3600</v>
      </c>
      <c r="O51" s="309">
        <f t="shared" ref="O51:P51" si="36">N51</f>
        <v>3600</v>
      </c>
      <c r="P51" s="309">
        <f t="shared" si="36"/>
        <v>3600</v>
      </c>
    </row>
    <row r="52" spans="1:16" s="124" customFormat="1" ht="15" x14ac:dyDescent="0.25">
      <c r="A52" s="388" t="s">
        <v>1528</v>
      </c>
      <c r="B52" s="389" t="s">
        <v>1532</v>
      </c>
      <c r="C52" s="308">
        <v>250</v>
      </c>
      <c r="D52" s="390" t="s">
        <v>1087</v>
      </c>
      <c r="E52" s="317">
        <f t="shared" si="27"/>
        <v>360</v>
      </c>
      <c r="F52" s="308">
        <v>360</v>
      </c>
      <c r="G52" s="390" t="s">
        <v>2519</v>
      </c>
      <c r="H52" s="390" t="s">
        <v>2625</v>
      </c>
      <c r="I52" s="391">
        <v>100</v>
      </c>
      <c r="J52" s="391">
        <v>0</v>
      </c>
      <c r="K52" s="391">
        <v>0</v>
      </c>
      <c r="L52" s="391">
        <v>0</v>
      </c>
      <c r="M52" s="309">
        <f t="shared" si="28"/>
        <v>90</v>
      </c>
      <c r="N52" s="309">
        <f t="shared" si="2"/>
        <v>90</v>
      </c>
      <c r="O52" s="309">
        <f t="shared" ref="O52:P52" si="37">N52</f>
        <v>90</v>
      </c>
      <c r="P52" s="309">
        <f t="shared" si="37"/>
        <v>90</v>
      </c>
    </row>
    <row r="53" spans="1:16" s="124" customFormat="1" ht="15" x14ac:dyDescent="0.25">
      <c r="A53" s="25" t="s">
        <v>2776</v>
      </c>
      <c r="B53" s="389" t="s">
        <v>1533</v>
      </c>
      <c r="C53" s="308">
        <v>15000</v>
      </c>
      <c r="D53" s="390" t="s">
        <v>231</v>
      </c>
      <c r="E53" s="317">
        <f t="shared" si="27"/>
        <v>80</v>
      </c>
      <c r="F53" s="308">
        <v>80</v>
      </c>
      <c r="G53" s="390" t="s">
        <v>2519</v>
      </c>
      <c r="H53" s="390" t="s">
        <v>2626</v>
      </c>
      <c r="I53" s="391">
        <v>100</v>
      </c>
      <c r="J53" s="391">
        <v>0</v>
      </c>
      <c r="K53" s="391">
        <v>0</v>
      </c>
      <c r="L53" s="391">
        <v>0</v>
      </c>
      <c r="M53" s="309">
        <f t="shared" si="28"/>
        <v>20</v>
      </c>
      <c r="N53" s="309">
        <f t="shared" si="2"/>
        <v>20</v>
      </c>
      <c r="O53" s="309">
        <f t="shared" ref="O53:P53" si="38">N53</f>
        <v>20</v>
      </c>
      <c r="P53" s="309">
        <f t="shared" si="38"/>
        <v>20</v>
      </c>
    </row>
    <row r="54" spans="1:16" s="124" customFormat="1" ht="15" x14ac:dyDescent="0.25">
      <c r="A54" s="388" t="s">
        <v>1224</v>
      </c>
      <c r="B54" s="389" t="s">
        <v>1534</v>
      </c>
      <c r="C54" s="308">
        <v>6000</v>
      </c>
      <c r="D54" s="390" t="s">
        <v>231</v>
      </c>
      <c r="E54" s="317">
        <f t="shared" si="27"/>
        <v>28</v>
      </c>
      <c r="F54" s="308">
        <v>28</v>
      </c>
      <c r="G54" s="390" t="s">
        <v>2519</v>
      </c>
      <c r="H54" s="390" t="s">
        <v>2626</v>
      </c>
      <c r="I54" s="391">
        <v>100</v>
      </c>
      <c r="J54" s="391">
        <v>0</v>
      </c>
      <c r="K54" s="391">
        <v>0</v>
      </c>
      <c r="L54" s="391">
        <v>0</v>
      </c>
      <c r="M54" s="309">
        <f t="shared" si="28"/>
        <v>7</v>
      </c>
      <c r="N54" s="309">
        <f t="shared" si="2"/>
        <v>7</v>
      </c>
      <c r="O54" s="309">
        <f t="shared" ref="O54:P54" si="39">N54</f>
        <v>7</v>
      </c>
      <c r="P54" s="309">
        <f t="shared" si="39"/>
        <v>7</v>
      </c>
    </row>
    <row r="55" spans="1:16" s="124" customFormat="1" ht="15" x14ac:dyDescent="0.25">
      <c r="A55" s="388" t="s">
        <v>1535</v>
      </c>
      <c r="B55" s="389" t="s">
        <v>1536</v>
      </c>
      <c r="C55" s="308">
        <v>1600</v>
      </c>
      <c r="D55" s="390" t="s">
        <v>231</v>
      </c>
      <c r="E55" s="317">
        <f t="shared" si="27"/>
        <v>40</v>
      </c>
      <c r="F55" s="308">
        <v>40</v>
      </c>
      <c r="G55" s="390" t="s">
        <v>2519</v>
      </c>
      <c r="H55" s="390" t="s">
        <v>2626</v>
      </c>
      <c r="I55" s="391">
        <v>100</v>
      </c>
      <c r="J55" s="391">
        <v>0</v>
      </c>
      <c r="K55" s="391">
        <v>0</v>
      </c>
      <c r="L55" s="391">
        <v>0</v>
      </c>
      <c r="M55" s="309">
        <f t="shared" si="28"/>
        <v>10</v>
      </c>
      <c r="N55" s="309">
        <f t="shared" si="2"/>
        <v>10</v>
      </c>
      <c r="O55" s="309">
        <f t="shared" ref="O55:P55" si="40">N55</f>
        <v>10</v>
      </c>
      <c r="P55" s="309">
        <f t="shared" si="40"/>
        <v>10</v>
      </c>
    </row>
    <row r="56" spans="1:16" s="124" customFormat="1" ht="15" x14ac:dyDescent="0.25">
      <c r="A56" s="388" t="s">
        <v>1246</v>
      </c>
      <c r="B56" s="389" t="s">
        <v>1537</v>
      </c>
      <c r="C56" s="308">
        <v>7500</v>
      </c>
      <c r="D56" s="390" t="s">
        <v>1538</v>
      </c>
      <c r="E56" s="317">
        <f t="shared" si="27"/>
        <v>32</v>
      </c>
      <c r="F56" s="308">
        <v>32</v>
      </c>
      <c r="G56" s="390" t="s">
        <v>2519</v>
      </c>
      <c r="H56" s="390" t="s">
        <v>2626</v>
      </c>
      <c r="I56" s="391">
        <v>100</v>
      </c>
      <c r="J56" s="391">
        <v>0</v>
      </c>
      <c r="K56" s="391">
        <v>0</v>
      </c>
      <c r="L56" s="391">
        <v>0</v>
      </c>
      <c r="M56" s="309">
        <f t="shared" si="28"/>
        <v>8</v>
      </c>
      <c r="N56" s="309">
        <f t="shared" si="2"/>
        <v>8</v>
      </c>
      <c r="O56" s="309">
        <f t="shared" ref="O56:P56" si="41">N56</f>
        <v>8</v>
      </c>
      <c r="P56" s="309">
        <f t="shared" si="41"/>
        <v>8</v>
      </c>
    </row>
    <row r="57" spans="1:16" s="124" customFormat="1" ht="15" x14ac:dyDescent="0.25">
      <c r="A57" s="388" t="s">
        <v>1260</v>
      </c>
      <c r="B57" s="389" t="s">
        <v>1489</v>
      </c>
      <c r="C57" s="308">
        <v>11200</v>
      </c>
      <c r="D57" s="390" t="s">
        <v>231</v>
      </c>
      <c r="E57" s="317">
        <f t="shared" si="27"/>
        <v>16</v>
      </c>
      <c r="F57" s="308">
        <v>16</v>
      </c>
      <c r="G57" s="390" t="s">
        <v>2519</v>
      </c>
      <c r="H57" s="390" t="s">
        <v>2626</v>
      </c>
      <c r="I57" s="391">
        <v>100</v>
      </c>
      <c r="J57" s="391">
        <v>0</v>
      </c>
      <c r="K57" s="391">
        <v>0</v>
      </c>
      <c r="L57" s="391">
        <v>0</v>
      </c>
      <c r="M57" s="309">
        <f t="shared" si="28"/>
        <v>4</v>
      </c>
      <c r="N57" s="309">
        <f t="shared" si="2"/>
        <v>4</v>
      </c>
      <c r="O57" s="309">
        <f t="shared" ref="O57:P57" si="42">N57</f>
        <v>4</v>
      </c>
      <c r="P57" s="309">
        <f t="shared" si="42"/>
        <v>4</v>
      </c>
    </row>
    <row r="58" spans="1:16" s="124" customFormat="1" ht="15" x14ac:dyDescent="0.25">
      <c r="A58" s="388" t="s">
        <v>1227</v>
      </c>
      <c r="B58" s="389" t="s">
        <v>1539</v>
      </c>
      <c r="C58" s="308">
        <v>1500</v>
      </c>
      <c r="D58" s="390" t="s">
        <v>231</v>
      </c>
      <c r="E58" s="317">
        <f t="shared" si="27"/>
        <v>80</v>
      </c>
      <c r="F58" s="308">
        <v>80</v>
      </c>
      <c r="G58" s="390" t="s">
        <v>2519</v>
      </c>
      <c r="H58" s="390" t="s">
        <v>2627</v>
      </c>
      <c r="I58" s="391">
        <v>100</v>
      </c>
      <c r="J58" s="391">
        <v>0</v>
      </c>
      <c r="K58" s="391">
        <v>0</v>
      </c>
      <c r="L58" s="391">
        <v>0</v>
      </c>
      <c r="M58" s="309">
        <f t="shared" si="28"/>
        <v>20</v>
      </c>
      <c r="N58" s="309">
        <f t="shared" si="2"/>
        <v>20</v>
      </c>
      <c r="O58" s="309">
        <f t="shared" ref="O58:P59" si="43">N58</f>
        <v>20</v>
      </c>
      <c r="P58" s="309">
        <f t="shared" si="43"/>
        <v>20</v>
      </c>
    </row>
    <row r="59" spans="1:16" s="124" customFormat="1" ht="15" x14ac:dyDescent="0.25">
      <c r="A59" s="392" t="s">
        <v>2523</v>
      </c>
      <c r="B59" s="389" t="s">
        <v>1540</v>
      </c>
      <c r="C59" s="308">
        <v>2500</v>
      </c>
      <c r="D59" s="390" t="s">
        <v>231</v>
      </c>
      <c r="E59" s="317">
        <f t="shared" si="27"/>
        <v>60</v>
      </c>
      <c r="F59" s="308">
        <v>60</v>
      </c>
      <c r="G59" s="390" t="s">
        <v>2519</v>
      </c>
      <c r="H59" s="390" t="s">
        <v>2627</v>
      </c>
      <c r="I59" s="391">
        <v>100</v>
      </c>
      <c r="J59" s="391">
        <v>0</v>
      </c>
      <c r="K59" s="391">
        <v>0</v>
      </c>
      <c r="L59" s="391">
        <v>0</v>
      </c>
      <c r="M59" s="309">
        <f t="shared" si="28"/>
        <v>15</v>
      </c>
      <c r="N59" s="309">
        <f t="shared" si="2"/>
        <v>15</v>
      </c>
      <c r="O59" s="309">
        <f t="shared" si="43"/>
        <v>15</v>
      </c>
      <c r="P59" s="309">
        <f t="shared" si="43"/>
        <v>15</v>
      </c>
    </row>
    <row r="60" spans="1:16" s="124" customFormat="1" ht="15" x14ac:dyDescent="0.25">
      <c r="A60" s="392" t="s">
        <v>2524</v>
      </c>
      <c r="B60" s="389" t="s">
        <v>1541</v>
      </c>
      <c r="C60" s="308">
        <v>5000</v>
      </c>
      <c r="D60" s="390" t="s">
        <v>231</v>
      </c>
      <c r="E60" s="317">
        <f t="shared" si="27"/>
        <v>60</v>
      </c>
      <c r="F60" s="308">
        <v>60</v>
      </c>
      <c r="G60" s="390" t="s">
        <v>2519</v>
      </c>
      <c r="H60" s="390" t="s">
        <v>2626</v>
      </c>
      <c r="I60" s="391">
        <v>100</v>
      </c>
      <c r="J60" s="391">
        <v>0</v>
      </c>
      <c r="K60" s="391">
        <v>0</v>
      </c>
      <c r="L60" s="391">
        <v>0</v>
      </c>
      <c r="M60" s="309">
        <f t="shared" si="28"/>
        <v>15</v>
      </c>
      <c r="N60" s="309">
        <f t="shared" si="2"/>
        <v>15</v>
      </c>
      <c r="O60" s="309">
        <f t="shared" ref="O60:P60" si="44">N60</f>
        <v>15</v>
      </c>
      <c r="P60" s="309">
        <f t="shared" si="44"/>
        <v>15</v>
      </c>
    </row>
    <row r="61" spans="1:16" s="124" customFormat="1" ht="15" x14ac:dyDescent="0.25">
      <c r="A61" s="392" t="s">
        <v>2525</v>
      </c>
      <c r="B61" s="389" t="s">
        <v>1542</v>
      </c>
      <c r="C61" s="308">
        <v>3000</v>
      </c>
      <c r="D61" s="390" t="s">
        <v>231</v>
      </c>
      <c r="E61" s="317">
        <f t="shared" si="27"/>
        <v>60</v>
      </c>
      <c r="F61" s="308">
        <v>60</v>
      </c>
      <c r="G61" s="390" t="s">
        <v>2519</v>
      </c>
      <c r="H61" s="390" t="s">
        <v>2626</v>
      </c>
      <c r="I61" s="391">
        <v>100</v>
      </c>
      <c r="J61" s="391">
        <v>0</v>
      </c>
      <c r="K61" s="391">
        <v>0</v>
      </c>
      <c r="L61" s="391">
        <v>0</v>
      </c>
      <c r="M61" s="309">
        <f t="shared" si="28"/>
        <v>15</v>
      </c>
      <c r="N61" s="309">
        <f t="shared" si="2"/>
        <v>15</v>
      </c>
      <c r="O61" s="309">
        <f t="shared" ref="O61:P61" si="45">N61</f>
        <v>15</v>
      </c>
      <c r="P61" s="309">
        <f t="shared" si="45"/>
        <v>15</v>
      </c>
    </row>
    <row r="62" spans="1:16" s="124" customFormat="1" ht="15" x14ac:dyDescent="0.25">
      <c r="A62" s="392" t="s">
        <v>2526</v>
      </c>
      <c r="B62" s="389" t="s">
        <v>1543</v>
      </c>
      <c r="C62" s="308">
        <v>550</v>
      </c>
      <c r="D62" s="390" t="s">
        <v>231</v>
      </c>
      <c r="E62" s="317">
        <f t="shared" si="27"/>
        <v>60</v>
      </c>
      <c r="F62" s="308">
        <v>60</v>
      </c>
      <c r="G62" s="390" t="s">
        <v>2519</v>
      </c>
      <c r="H62" s="390" t="s">
        <v>2626</v>
      </c>
      <c r="I62" s="391">
        <v>100</v>
      </c>
      <c r="J62" s="391">
        <v>0</v>
      </c>
      <c r="K62" s="391">
        <v>0</v>
      </c>
      <c r="L62" s="391">
        <v>0</v>
      </c>
      <c r="M62" s="309">
        <f t="shared" si="28"/>
        <v>15</v>
      </c>
      <c r="N62" s="309">
        <f t="shared" si="2"/>
        <v>15</v>
      </c>
      <c r="O62" s="309">
        <f t="shared" ref="O62:P62" si="46">N62</f>
        <v>15</v>
      </c>
      <c r="P62" s="309">
        <f t="shared" si="46"/>
        <v>15</v>
      </c>
    </row>
    <row r="63" spans="1:16" s="124" customFormat="1" ht="15" x14ac:dyDescent="0.25">
      <c r="A63" s="392" t="s">
        <v>2527</v>
      </c>
      <c r="B63" s="389" t="s">
        <v>1544</v>
      </c>
      <c r="C63" s="308">
        <v>0</v>
      </c>
      <c r="D63" s="390" t="s">
        <v>231</v>
      </c>
      <c r="E63" s="317">
        <f t="shared" si="27"/>
        <v>60</v>
      </c>
      <c r="F63" s="308">
        <v>60</v>
      </c>
      <c r="G63" s="390" t="s">
        <v>2519</v>
      </c>
      <c r="H63" s="390" t="s">
        <v>2626</v>
      </c>
      <c r="I63" s="391">
        <v>100</v>
      </c>
      <c r="J63" s="391">
        <v>0</v>
      </c>
      <c r="K63" s="391">
        <v>0</v>
      </c>
      <c r="L63" s="391">
        <v>0</v>
      </c>
      <c r="M63" s="309">
        <f t="shared" si="28"/>
        <v>15</v>
      </c>
      <c r="N63" s="309">
        <f t="shared" si="2"/>
        <v>15</v>
      </c>
      <c r="O63" s="309">
        <f t="shared" ref="O63:P63" si="47">N63</f>
        <v>15</v>
      </c>
      <c r="P63" s="309">
        <f t="shared" si="47"/>
        <v>15</v>
      </c>
    </row>
    <row r="64" spans="1:16" s="124" customFormat="1" ht="15" x14ac:dyDescent="0.25">
      <c r="A64" s="388" t="s">
        <v>1431</v>
      </c>
      <c r="B64" s="389" t="s">
        <v>1545</v>
      </c>
      <c r="C64" s="308">
        <v>3500</v>
      </c>
      <c r="D64" s="390" t="s">
        <v>231</v>
      </c>
      <c r="E64" s="317">
        <f t="shared" si="27"/>
        <v>60</v>
      </c>
      <c r="F64" s="308">
        <v>60</v>
      </c>
      <c r="G64" s="390" t="s">
        <v>2519</v>
      </c>
      <c r="H64" s="390" t="s">
        <v>2626</v>
      </c>
      <c r="I64" s="391">
        <v>0</v>
      </c>
      <c r="J64" s="391">
        <v>100</v>
      </c>
      <c r="K64" s="391">
        <v>0</v>
      </c>
      <c r="L64" s="391">
        <v>0</v>
      </c>
      <c r="M64" s="309">
        <f t="shared" si="28"/>
        <v>15</v>
      </c>
      <c r="N64" s="309">
        <f t="shared" si="2"/>
        <v>15</v>
      </c>
      <c r="O64" s="309">
        <f t="shared" ref="O64:P64" si="48">N64</f>
        <v>15</v>
      </c>
      <c r="P64" s="309">
        <f t="shared" si="48"/>
        <v>15</v>
      </c>
    </row>
    <row r="65" spans="1:16" s="124" customFormat="1" ht="15" x14ac:dyDescent="0.25">
      <c r="A65" s="388" t="s">
        <v>1546</v>
      </c>
      <c r="B65" s="389" t="s">
        <v>1547</v>
      </c>
      <c r="C65" s="308">
        <v>2000</v>
      </c>
      <c r="D65" s="390" t="s">
        <v>231</v>
      </c>
      <c r="E65" s="317">
        <f t="shared" si="27"/>
        <v>60</v>
      </c>
      <c r="F65" s="308">
        <v>60</v>
      </c>
      <c r="G65" s="390" t="s">
        <v>2519</v>
      </c>
      <c r="H65" s="390" t="s">
        <v>2626</v>
      </c>
      <c r="I65" s="391">
        <v>0</v>
      </c>
      <c r="J65" s="391">
        <v>100</v>
      </c>
      <c r="K65" s="391">
        <v>0</v>
      </c>
      <c r="L65" s="391">
        <v>0</v>
      </c>
      <c r="M65" s="309">
        <f t="shared" si="28"/>
        <v>15</v>
      </c>
      <c r="N65" s="309">
        <f t="shared" si="2"/>
        <v>15</v>
      </c>
      <c r="O65" s="309">
        <f t="shared" ref="O65:P65" si="49">N65</f>
        <v>15</v>
      </c>
      <c r="P65" s="309">
        <f t="shared" si="49"/>
        <v>15</v>
      </c>
    </row>
    <row r="66" spans="1:16" s="124" customFormat="1" ht="15" x14ac:dyDescent="0.25">
      <c r="A66" s="388" t="s">
        <v>261</v>
      </c>
      <c r="B66" s="389" t="s">
        <v>262</v>
      </c>
      <c r="C66" s="308">
        <v>25000</v>
      </c>
      <c r="D66" s="390" t="s">
        <v>231</v>
      </c>
      <c r="E66" s="317">
        <f t="shared" si="27"/>
        <v>16</v>
      </c>
      <c r="F66" s="308">
        <v>16</v>
      </c>
      <c r="G66" s="390" t="s">
        <v>2519</v>
      </c>
      <c r="H66" s="390" t="s">
        <v>2621</v>
      </c>
      <c r="I66" s="391">
        <v>0</v>
      </c>
      <c r="J66" s="391">
        <v>100</v>
      </c>
      <c r="K66" s="391">
        <v>0</v>
      </c>
      <c r="L66" s="391">
        <v>0</v>
      </c>
      <c r="M66" s="309">
        <f t="shared" si="28"/>
        <v>4</v>
      </c>
      <c r="N66" s="309">
        <f t="shared" si="2"/>
        <v>4</v>
      </c>
      <c r="O66" s="309">
        <f t="shared" ref="O66:P66" si="50">N66</f>
        <v>4</v>
      </c>
      <c r="P66" s="309">
        <f t="shared" si="50"/>
        <v>4</v>
      </c>
    </row>
    <row r="67" spans="1:16" s="124" customFormat="1" ht="15" x14ac:dyDescent="0.25">
      <c r="A67" s="388" t="s">
        <v>263</v>
      </c>
      <c r="B67" s="389" t="s">
        <v>264</v>
      </c>
      <c r="C67" s="308">
        <v>15000</v>
      </c>
      <c r="D67" s="390" t="s">
        <v>231</v>
      </c>
      <c r="E67" s="317">
        <f t="shared" si="27"/>
        <v>12</v>
      </c>
      <c r="F67" s="308">
        <v>12</v>
      </c>
      <c r="G67" s="390" t="s">
        <v>2519</v>
      </c>
      <c r="H67" s="390" t="s">
        <v>2621</v>
      </c>
      <c r="I67" s="391">
        <v>0</v>
      </c>
      <c r="J67" s="391">
        <v>100</v>
      </c>
      <c r="K67" s="391">
        <v>0</v>
      </c>
      <c r="L67" s="391">
        <v>0</v>
      </c>
      <c r="M67" s="309">
        <f t="shared" si="28"/>
        <v>3</v>
      </c>
      <c r="N67" s="309">
        <f t="shared" si="2"/>
        <v>3</v>
      </c>
      <c r="O67" s="309">
        <f t="shared" ref="O67:P67" si="51">N67</f>
        <v>3</v>
      </c>
      <c r="P67" s="309">
        <f t="shared" si="51"/>
        <v>3</v>
      </c>
    </row>
    <row r="68" spans="1:16" s="124" customFormat="1" ht="15" x14ac:dyDescent="0.25">
      <c r="A68" s="388" t="s">
        <v>265</v>
      </c>
      <c r="B68" s="389" t="s">
        <v>266</v>
      </c>
      <c r="C68" s="308">
        <v>45000</v>
      </c>
      <c r="D68" s="390" t="s">
        <v>231</v>
      </c>
      <c r="E68" s="317">
        <f t="shared" si="27"/>
        <v>12</v>
      </c>
      <c r="F68" s="308">
        <v>12</v>
      </c>
      <c r="G68" s="390" t="s">
        <v>2519</v>
      </c>
      <c r="H68" s="390" t="s">
        <v>2621</v>
      </c>
      <c r="I68" s="391">
        <v>0</v>
      </c>
      <c r="J68" s="391">
        <v>100</v>
      </c>
      <c r="K68" s="391">
        <v>0</v>
      </c>
      <c r="L68" s="391">
        <v>0</v>
      </c>
      <c r="M68" s="309">
        <f t="shared" si="28"/>
        <v>3</v>
      </c>
      <c r="N68" s="309">
        <f t="shared" si="2"/>
        <v>3</v>
      </c>
      <c r="O68" s="309">
        <f t="shared" ref="O68:P68" si="52">N68</f>
        <v>3</v>
      </c>
      <c r="P68" s="309">
        <f t="shared" si="52"/>
        <v>3</v>
      </c>
    </row>
    <row r="69" spans="1:16" s="124" customFormat="1" ht="15" x14ac:dyDescent="0.25">
      <c r="A69" s="388" t="s">
        <v>2558</v>
      </c>
      <c r="B69" s="389" t="s">
        <v>268</v>
      </c>
      <c r="C69" s="308">
        <v>15000</v>
      </c>
      <c r="D69" s="390" t="s">
        <v>231</v>
      </c>
      <c r="E69" s="317">
        <f t="shared" si="27"/>
        <v>8</v>
      </c>
      <c r="F69" s="308">
        <v>8</v>
      </c>
      <c r="G69" s="390" t="s">
        <v>2519</v>
      </c>
      <c r="H69" s="390" t="s">
        <v>2621</v>
      </c>
      <c r="I69" s="391">
        <v>0</v>
      </c>
      <c r="J69" s="391">
        <v>100</v>
      </c>
      <c r="K69" s="391">
        <v>0</v>
      </c>
      <c r="L69" s="391">
        <v>0</v>
      </c>
      <c r="M69" s="309">
        <f t="shared" si="28"/>
        <v>2</v>
      </c>
      <c r="N69" s="309">
        <f t="shared" si="2"/>
        <v>2</v>
      </c>
      <c r="O69" s="309">
        <f t="shared" ref="O69:P69" si="53">N69</f>
        <v>2</v>
      </c>
      <c r="P69" s="309">
        <f t="shared" si="53"/>
        <v>2</v>
      </c>
    </row>
    <row r="70" spans="1:16" s="124" customFormat="1" ht="15" x14ac:dyDescent="0.25">
      <c r="A70" s="388" t="s">
        <v>269</v>
      </c>
      <c r="B70" s="389" t="s">
        <v>270</v>
      </c>
      <c r="C70" s="308">
        <v>55000</v>
      </c>
      <c r="D70" s="390" t="s">
        <v>231</v>
      </c>
      <c r="E70" s="317">
        <f>C70*F70</f>
        <v>440000</v>
      </c>
      <c r="F70" s="308">
        <v>8</v>
      </c>
      <c r="G70" s="390" t="s">
        <v>2519</v>
      </c>
      <c r="H70" s="390" t="s">
        <v>2621</v>
      </c>
      <c r="I70" s="391">
        <v>0</v>
      </c>
      <c r="J70" s="391">
        <v>100</v>
      </c>
      <c r="K70" s="391">
        <v>0</v>
      </c>
      <c r="L70" s="391">
        <v>0</v>
      </c>
      <c r="M70" s="309">
        <v>2</v>
      </c>
      <c r="N70" s="309">
        <v>2</v>
      </c>
      <c r="O70" s="309">
        <v>2</v>
      </c>
      <c r="P70" s="309">
        <v>2</v>
      </c>
    </row>
    <row r="71" spans="1:16" s="124" customFormat="1" ht="15" x14ac:dyDescent="0.25">
      <c r="A71" s="388" t="s">
        <v>271</v>
      </c>
      <c r="B71" s="389" t="s">
        <v>272</v>
      </c>
      <c r="C71" s="308">
        <v>25000</v>
      </c>
      <c r="D71" s="390" t="s">
        <v>231</v>
      </c>
      <c r="E71" s="317">
        <f t="shared" ref="E71:E89" si="54">SUM(M71:P71)</f>
        <v>20</v>
      </c>
      <c r="F71" s="308">
        <v>20</v>
      </c>
      <c r="G71" s="390" t="s">
        <v>2519</v>
      </c>
      <c r="H71" s="390" t="s">
        <v>2621</v>
      </c>
      <c r="I71" s="391">
        <v>0</v>
      </c>
      <c r="J71" s="391">
        <v>100</v>
      </c>
      <c r="K71" s="391">
        <v>0</v>
      </c>
      <c r="L71" s="391">
        <v>0</v>
      </c>
      <c r="M71" s="309">
        <f t="shared" ref="M71:M89" si="55">F71/4</f>
        <v>5</v>
      </c>
      <c r="N71" s="309">
        <f t="shared" si="2"/>
        <v>5</v>
      </c>
      <c r="O71" s="309">
        <f t="shared" ref="O71:P71" si="56">N71</f>
        <v>5</v>
      </c>
      <c r="P71" s="309">
        <f t="shared" si="56"/>
        <v>5</v>
      </c>
    </row>
    <row r="72" spans="1:16" s="124" customFormat="1" ht="15" x14ac:dyDescent="0.25">
      <c r="A72" s="388" t="s">
        <v>1548</v>
      </c>
      <c r="B72" s="389" t="s">
        <v>273</v>
      </c>
      <c r="C72" s="308">
        <v>4000</v>
      </c>
      <c r="D72" s="390" t="s">
        <v>231</v>
      </c>
      <c r="E72" s="317">
        <f t="shared" si="54"/>
        <v>40</v>
      </c>
      <c r="F72" s="308">
        <v>40</v>
      </c>
      <c r="G72" s="390" t="s">
        <v>2519</v>
      </c>
      <c r="H72" s="390" t="s">
        <v>2621</v>
      </c>
      <c r="I72" s="391">
        <v>0</v>
      </c>
      <c r="J72" s="391">
        <v>100</v>
      </c>
      <c r="K72" s="391">
        <v>0</v>
      </c>
      <c r="L72" s="391">
        <v>0</v>
      </c>
      <c r="M72" s="309">
        <f t="shared" si="55"/>
        <v>10</v>
      </c>
      <c r="N72" s="309">
        <f t="shared" si="2"/>
        <v>10</v>
      </c>
      <c r="O72" s="309">
        <f t="shared" ref="O72:P72" si="57">N72</f>
        <v>10</v>
      </c>
      <c r="P72" s="309">
        <f t="shared" si="57"/>
        <v>10</v>
      </c>
    </row>
    <row r="73" spans="1:16" s="124" customFormat="1" ht="15" x14ac:dyDescent="0.25">
      <c r="A73" s="388" t="s">
        <v>2535</v>
      </c>
      <c r="B73" s="389" t="s">
        <v>274</v>
      </c>
      <c r="C73" s="308">
        <v>2000</v>
      </c>
      <c r="D73" s="390" t="s">
        <v>231</v>
      </c>
      <c r="E73" s="317">
        <f t="shared" si="54"/>
        <v>12</v>
      </c>
      <c r="F73" s="308">
        <v>12</v>
      </c>
      <c r="G73" s="390" t="s">
        <v>2519</v>
      </c>
      <c r="H73" s="390" t="s">
        <v>2628</v>
      </c>
      <c r="I73" s="391">
        <v>0</v>
      </c>
      <c r="J73" s="391">
        <v>100</v>
      </c>
      <c r="K73" s="391">
        <v>0</v>
      </c>
      <c r="L73" s="391">
        <v>0</v>
      </c>
      <c r="M73" s="309">
        <f t="shared" si="55"/>
        <v>3</v>
      </c>
      <c r="N73" s="309">
        <f t="shared" si="2"/>
        <v>3</v>
      </c>
      <c r="O73" s="309">
        <f t="shared" ref="O73:P73" si="58">N73</f>
        <v>3</v>
      </c>
      <c r="P73" s="309">
        <f t="shared" si="58"/>
        <v>3</v>
      </c>
    </row>
    <row r="74" spans="1:16" s="124" customFormat="1" ht="15" x14ac:dyDescent="0.25">
      <c r="A74" s="388" t="s">
        <v>2529</v>
      </c>
      <c r="B74" s="389" t="s">
        <v>1549</v>
      </c>
      <c r="C74" s="308"/>
      <c r="D74" s="390" t="s">
        <v>292</v>
      </c>
      <c r="E74" s="317">
        <f t="shared" si="54"/>
        <v>0</v>
      </c>
      <c r="F74" s="308">
        <v>0</v>
      </c>
      <c r="G74" s="390" t="s">
        <v>2519</v>
      </c>
      <c r="H74" s="390" t="s">
        <v>2629</v>
      </c>
      <c r="I74" s="391">
        <v>0</v>
      </c>
      <c r="J74" s="391">
        <v>100</v>
      </c>
      <c r="K74" s="391">
        <v>0</v>
      </c>
      <c r="L74" s="391">
        <v>0</v>
      </c>
      <c r="M74" s="309">
        <f t="shared" si="55"/>
        <v>0</v>
      </c>
      <c r="N74" s="309">
        <f t="shared" si="2"/>
        <v>0</v>
      </c>
      <c r="O74" s="309">
        <f t="shared" ref="O74:P75" si="59">N74</f>
        <v>0</v>
      </c>
      <c r="P74" s="309">
        <f t="shared" si="59"/>
        <v>0</v>
      </c>
    </row>
    <row r="75" spans="1:16" s="124" customFormat="1" ht="15" x14ac:dyDescent="0.25">
      <c r="A75" s="388" t="s">
        <v>277</v>
      </c>
      <c r="B75" s="389" t="s">
        <v>278</v>
      </c>
      <c r="C75" s="308"/>
      <c r="D75" s="390"/>
      <c r="E75" s="317">
        <f t="shared" si="54"/>
        <v>0</v>
      </c>
      <c r="F75" s="308">
        <v>0</v>
      </c>
      <c r="G75" s="390" t="s">
        <v>2519</v>
      </c>
      <c r="H75" s="390" t="s">
        <v>2629</v>
      </c>
      <c r="I75" s="391">
        <v>0</v>
      </c>
      <c r="J75" s="391">
        <v>100</v>
      </c>
      <c r="K75" s="391">
        <v>0</v>
      </c>
      <c r="L75" s="391">
        <v>0</v>
      </c>
      <c r="M75" s="309">
        <f t="shared" si="55"/>
        <v>0</v>
      </c>
      <c r="N75" s="309">
        <f t="shared" si="2"/>
        <v>0</v>
      </c>
      <c r="O75" s="309">
        <f t="shared" si="59"/>
        <v>0</v>
      </c>
      <c r="P75" s="309">
        <f t="shared" si="59"/>
        <v>0</v>
      </c>
    </row>
    <row r="76" spans="1:16" s="124" customFormat="1" ht="15" x14ac:dyDescent="0.25">
      <c r="A76" s="388" t="s">
        <v>277</v>
      </c>
      <c r="B76" s="389" t="s">
        <v>281</v>
      </c>
      <c r="C76" s="308"/>
      <c r="D76" s="390"/>
      <c r="E76" s="317">
        <f t="shared" si="54"/>
        <v>0</v>
      </c>
      <c r="F76" s="308">
        <v>0</v>
      </c>
      <c r="G76" s="390" t="s">
        <v>2519</v>
      </c>
      <c r="H76" s="390" t="s">
        <v>2629</v>
      </c>
      <c r="I76" s="391">
        <v>0</v>
      </c>
      <c r="J76" s="391">
        <v>100</v>
      </c>
      <c r="K76" s="391">
        <v>0</v>
      </c>
      <c r="L76" s="391">
        <v>0</v>
      </c>
      <c r="M76" s="309">
        <f t="shared" si="55"/>
        <v>0</v>
      </c>
      <c r="N76" s="309">
        <f t="shared" ref="N76:P89" si="60">M76</f>
        <v>0</v>
      </c>
      <c r="O76" s="309">
        <f t="shared" si="60"/>
        <v>0</v>
      </c>
      <c r="P76" s="309">
        <f t="shared" si="60"/>
        <v>0</v>
      </c>
    </row>
    <row r="77" spans="1:16" s="124" customFormat="1" ht="15" x14ac:dyDescent="0.25">
      <c r="A77" s="388" t="s">
        <v>284</v>
      </c>
      <c r="B77" s="389" t="s">
        <v>285</v>
      </c>
      <c r="C77" s="308"/>
      <c r="D77" s="390"/>
      <c r="E77" s="317">
        <f t="shared" si="54"/>
        <v>0</v>
      </c>
      <c r="F77" s="308">
        <v>0</v>
      </c>
      <c r="G77" s="390" t="s">
        <v>2519</v>
      </c>
      <c r="H77" s="390" t="s">
        <v>2629</v>
      </c>
      <c r="I77" s="391">
        <v>0</v>
      </c>
      <c r="J77" s="391">
        <v>100</v>
      </c>
      <c r="K77" s="391">
        <v>0</v>
      </c>
      <c r="L77" s="391">
        <v>0</v>
      </c>
      <c r="M77" s="309">
        <f t="shared" si="55"/>
        <v>0</v>
      </c>
      <c r="N77" s="309">
        <f t="shared" si="60"/>
        <v>0</v>
      </c>
      <c r="O77" s="309">
        <f t="shared" si="60"/>
        <v>0</v>
      </c>
      <c r="P77" s="309">
        <f t="shared" si="60"/>
        <v>0</v>
      </c>
    </row>
    <row r="78" spans="1:16" s="124" customFormat="1" ht="15" x14ac:dyDescent="0.25">
      <c r="A78" s="388" t="s">
        <v>2528</v>
      </c>
      <c r="B78" s="389" t="s">
        <v>290</v>
      </c>
      <c r="C78" s="308"/>
      <c r="D78" s="390" t="s">
        <v>292</v>
      </c>
      <c r="E78" s="317">
        <f t="shared" si="54"/>
        <v>0</v>
      </c>
      <c r="F78" s="308">
        <v>0</v>
      </c>
      <c r="G78" s="390" t="s">
        <v>2519</v>
      </c>
      <c r="H78" s="390" t="s">
        <v>2629</v>
      </c>
      <c r="I78" s="391">
        <v>0</v>
      </c>
      <c r="J78" s="391">
        <v>100</v>
      </c>
      <c r="K78" s="391">
        <v>0</v>
      </c>
      <c r="L78" s="391">
        <v>0</v>
      </c>
      <c r="M78" s="309">
        <f t="shared" si="55"/>
        <v>0</v>
      </c>
      <c r="N78" s="309">
        <f t="shared" si="60"/>
        <v>0</v>
      </c>
      <c r="O78" s="309">
        <f t="shared" si="60"/>
        <v>0</v>
      </c>
      <c r="P78" s="309">
        <f t="shared" si="60"/>
        <v>0</v>
      </c>
    </row>
    <row r="79" spans="1:16" s="124" customFormat="1" ht="15" x14ac:dyDescent="0.25">
      <c r="A79" s="388" t="s">
        <v>1795</v>
      </c>
      <c r="B79" s="389" t="s">
        <v>294</v>
      </c>
      <c r="C79" s="308"/>
      <c r="D79" s="390" t="s">
        <v>292</v>
      </c>
      <c r="E79" s="317">
        <f t="shared" si="54"/>
        <v>0</v>
      </c>
      <c r="F79" s="308">
        <v>0</v>
      </c>
      <c r="G79" s="390" t="s">
        <v>2519</v>
      </c>
      <c r="H79" s="390" t="s">
        <v>2628</v>
      </c>
      <c r="I79" s="391">
        <v>0</v>
      </c>
      <c r="J79" s="391">
        <v>100</v>
      </c>
      <c r="K79" s="391">
        <v>0</v>
      </c>
      <c r="L79" s="391">
        <v>0</v>
      </c>
      <c r="M79" s="309">
        <f t="shared" si="55"/>
        <v>0</v>
      </c>
      <c r="N79" s="309">
        <f t="shared" si="60"/>
        <v>0</v>
      </c>
      <c r="O79" s="309">
        <f t="shared" si="60"/>
        <v>0</v>
      </c>
      <c r="P79" s="309">
        <f t="shared" si="60"/>
        <v>0</v>
      </c>
    </row>
    <row r="80" spans="1:16" s="124" customFormat="1" ht="15" x14ac:dyDescent="0.25">
      <c r="A80" s="388" t="s">
        <v>2536</v>
      </c>
      <c r="B80" s="389" t="s">
        <v>296</v>
      </c>
      <c r="C80" s="308">
        <v>65</v>
      </c>
      <c r="D80" s="390" t="s">
        <v>231</v>
      </c>
      <c r="E80" s="317">
        <f t="shared" si="54"/>
        <v>800</v>
      </c>
      <c r="F80" s="308">
        <v>800</v>
      </c>
      <c r="G80" s="390" t="s">
        <v>2519</v>
      </c>
      <c r="H80" s="390" t="s">
        <v>2630</v>
      </c>
      <c r="I80" s="391">
        <v>0</v>
      </c>
      <c r="J80" s="391">
        <v>100</v>
      </c>
      <c r="K80" s="391">
        <v>0</v>
      </c>
      <c r="L80" s="391">
        <v>0</v>
      </c>
      <c r="M80" s="309">
        <f t="shared" si="55"/>
        <v>200</v>
      </c>
      <c r="N80" s="309">
        <f t="shared" si="60"/>
        <v>200</v>
      </c>
      <c r="O80" s="309">
        <f t="shared" si="60"/>
        <v>200</v>
      </c>
      <c r="P80" s="309">
        <f t="shared" si="60"/>
        <v>200</v>
      </c>
    </row>
    <row r="81" spans="1:16" s="124" customFormat="1" ht="15" customHeight="1" x14ac:dyDescent="0.25">
      <c r="A81" s="388" t="s">
        <v>1550</v>
      </c>
      <c r="B81" s="389" t="s">
        <v>1551</v>
      </c>
      <c r="C81" s="308">
        <v>800</v>
      </c>
      <c r="D81" s="390"/>
      <c r="E81" s="317">
        <f t="shared" si="54"/>
        <v>200</v>
      </c>
      <c r="F81" s="308">
        <v>200</v>
      </c>
      <c r="G81" s="390" t="s">
        <v>2519</v>
      </c>
      <c r="H81" s="390" t="s">
        <v>2631</v>
      </c>
      <c r="I81" s="391">
        <v>0</v>
      </c>
      <c r="J81" s="391">
        <v>100</v>
      </c>
      <c r="K81" s="391">
        <v>0</v>
      </c>
      <c r="L81" s="391">
        <v>0</v>
      </c>
      <c r="M81" s="309">
        <f t="shared" si="55"/>
        <v>50</v>
      </c>
      <c r="N81" s="309">
        <f t="shared" si="60"/>
        <v>50</v>
      </c>
      <c r="O81" s="309">
        <f t="shared" si="60"/>
        <v>50</v>
      </c>
      <c r="P81" s="309">
        <f t="shared" si="60"/>
        <v>50</v>
      </c>
    </row>
    <row r="82" spans="1:16" s="124" customFormat="1" ht="15" x14ac:dyDescent="0.25">
      <c r="A82" s="388" t="s">
        <v>1552</v>
      </c>
      <c r="B82" s="389" t="s">
        <v>1553</v>
      </c>
      <c r="C82" s="308">
        <v>2500</v>
      </c>
      <c r="D82" s="390"/>
      <c r="E82" s="317">
        <f t="shared" si="54"/>
        <v>40</v>
      </c>
      <c r="F82" s="308">
        <v>40</v>
      </c>
      <c r="G82" s="390" t="s">
        <v>2519</v>
      </c>
      <c r="H82" s="390" t="s">
        <v>2631</v>
      </c>
      <c r="I82" s="391">
        <v>0</v>
      </c>
      <c r="J82" s="391">
        <v>100</v>
      </c>
      <c r="K82" s="391">
        <v>0</v>
      </c>
      <c r="L82" s="391">
        <v>0</v>
      </c>
      <c r="M82" s="309">
        <f t="shared" si="55"/>
        <v>10</v>
      </c>
      <c r="N82" s="309">
        <f t="shared" si="60"/>
        <v>10</v>
      </c>
      <c r="O82" s="309">
        <f t="shared" si="60"/>
        <v>10</v>
      </c>
      <c r="P82" s="309">
        <f t="shared" si="60"/>
        <v>10</v>
      </c>
    </row>
    <row r="83" spans="1:16" s="124" customFormat="1" ht="15" x14ac:dyDescent="0.25">
      <c r="A83" s="388" t="s">
        <v>2537</v>
      </c>
      <c r="B83" s="389" t="s">
        <v>1555</v>
      </c>
      <c r="C83" s="308">
        <v>2000</v>
      </c>
      <c r="D83" s="390"/>
      <c r="E83" s="317">
        <f t="shared" si="54"/>
        <v>40</v>
      </c>
      <c r="F83" s="308">
        <v>40</v>
      </c>
      <c r="G83" s="390" t="s">
        <v>2519</v>
      </c>
      <c r="H83" s="390" t="s">
        <v>2631</v>
      </c>
      <c r="I83" s="391">
        <v>0</v>
      </c>
      <c r="J83" s="391">
        <v>100</v>
      </c>
      <c r="K83" s="391">
        <v>0</v>
      </c>
      <c r="L83" s="391">
        <v>0</v>
      </c>
      <c r="M83" s="309">
        <f t="shared" si="55"/>
        <v>10</v>
      </c>
      <c r="N83" s="309">
        <f t="shared" si="60"/>
        <v>10</v>
      </c>
      <c r="O83" s="309">
        <f t="shared" si="60"/>
        <v>10</v>
      </c>
      <c r="P83" s="309">
        <f t="shared" si="60"/>
        <v>10</v>
      </c>
    </row>
    <row r="84" spans="1:16" s="124" customFormat="1" ht="15" x14ac:dyDescent="0.25">
      <c r="A84" s="388" t="s">
        <v>1556</v>
      </c>
      <c r="B84" s="389" t="s">
        <v>1557</v>
      </c>
      <c r="C84" s="308"/>
      <c r="D84" s="390"/>
      <c r="E84" s="317">
        <f t="shared" si="54"/>
        <v>40</v>
      </c>
      <c r="F84" s="308">
        <v>40</v>
      </c>
      <c r="G84" s="390" t="s">
        <v>2519</v>
      </c>
      <c r="H84" s="390" t="s">
        <v>2631</v>
      </c>
      <c r="I84" s="391">
        <v>0</v>
      </c>
      <c r="J84" s="391">
        <v>100</v>
      </c>
      <c r="K84" s="391">
        <v>0</v>
      </c>
      <c r="L84" s="391">
        <v>0</v>
      </c>
      <c r="M84" s="309">
        <f t="shared" si="55"/>
        <v>10</v>
      </c>
      <c r="N84" s="309">
        <f t="shared" si="60"/>
        <v>10</v>
      </c>
      <c r="O84" s="309">
        <f t="shared" si="60"/>
        <v>10</v>
      </c>
      <c r="P84" s="309">
        <f t="shared" si="60"/>
        <v>10</v>
      </c>
    </row>
    <row r="85" spans="1:16" s="124" customFormat="1" ht="15" x14ac:dyDescent="0.25">
      <c r="A85" s="388" t="s">
        <v>2559</v>
      </c>
      <c r="B85" s="389" t="s">
        <v>1558</v>
      </c>
      <c r="C85" s="308"/>
      <c r="D85" s="390"/>
      <c r="E85" s="317">
        <f t="shared" si="54"/>
        <v>0</v>
      </c>
      <c r="F85" s="308">
        <v>0</v>
      </c>
      <c r="G85" s="390" t="s">
        <v>2519</v>
      </c>
      <c r="H85" s="390" t="s">
        <v>2631</v>
      </c>
      <c r="I85" s="391">
        <v>0</v>
      </c>
      <c r="J85" s="391">
        <v>100</v>
      </c>
      <c r="K85" s="391">
        <v>0</v>
      </c>
      <c r="L85" s="391">
        <v>0</v>
      </c>
      <c r="M85" s="309">
        <f t="shared" si="55"/>
        <v>0</v>
      </c>
      <c r="N85" s="309">
        <f t="shared" si="60"/>
        <v>0</v>
      </c>
      <c r="O85" s="309">
        <f t="shared" si="60"/>
        <v>0</v>
      </c>
      <c r="P85" s="309">
        <f t="shared" si="60"/>
        <v>0</v>
      </c>
    </row>
    <row r="86" spans="1:16" s="124" customFormat="1" ht="15" x14ac:dyDescent="0.25">
      <c r="A86" s="388" t="s">
        <v>1559</v>
      </c>
      <c r="B86" s="389" t="s">
        <v>1560</v>
      </c>
      <c r="C86" s="308"/>
      <c r="D86" s="390"/>
      <c r="E86" s="317">
        <f t="shared" si="54"/>
        <v>0</v>
      </c>
      <c r="F86" s="308">
        <v>0</v>
      </c>
      <c r="G86" s="390" t="s">
        <v>2519</v>
      </c>
      <c r="H86" s="390" t="s">
        <v>2631</v>
      </c>
      <c r="I86" s="391">
        <v>0</v>
      </c>
      <c r="J86" s="391">
        <v>100</v>
      </c>
      <c r="K86" s="391">
        <v>0</v>
      </c>
      <c r="L86" s="391">
        <v>0</v>
      </c>
      <c r="M86" s="309">
        <f t="shared" si="55"/>
        <v>0</v>
      </c>
      <c r="N86" s="309">
        <f t="shared" si="60"/>
        <v>0</v>
      </c>
      <c r="O86" s="309">
        <f t="shared" si="60"/>
        <v>0</v>
      </c>
      <c r="P86" s="309">
        <f t="shared" si="60"/>
        <v>0</v>
      </c>
    </row>
    <row r="87" spans="1:16" s="124" customFormat="1" ht="15" x14ac:dyDescent="0.25">
      <c r="A87" s="388" t="s">
        <v>1561</v>
      </c>
      <c r="B87" s="389" t="s">
        <v>1562</v>
      </c>
      <c r="C87" s="308"/>
      <c r="D87" s="390" t="s">
        <v>1563</v>
      </c>
      <c r="E87" s="317">
        <f t="shared" si="54"/>
        <v>0</v>
      </c>
      <c r="F87" s="308">
        <v>0</v>
      </c>
      <c r="G87" s="124" t="s">
        <v>2519</v>
      </c>
      <c r="H87" s="390" t="s">
        <v>2632</v>
      </c>
      <c r="I87" s="391">
        <v>0</v>
      </c>
      <c r="J87" s="391">
        <v>100</v>
      </c>
      <c r="K87" s="391">
        <v>0</v>
      </c>
      <c r="L87" s="391">
        <v>0</v>
      </c>
      <c r="M87" s="309">
        <f t="shared" si="55"/>
        <v>0</v>
      </c>
      <c r="N87" s="309">
        <f t="shared" si="60"/>
        <v>0</v>
      </c>
      <c r="O87" s="309">
        <f t="shared" si="60"/>
        <v>0</v>
      </c>
      <c r="P87" s="309">
        <f t="shared" si="60"/>
        <v>0</v>
      </c>
    </row>
    <row r="88" spans="1:16" s="124" customFormat="1" ht="15" x14ac:dyDescent="0.25">
      <c r="A88" s="388" t="s">
        <v>2538</v>
      </c>
      <c r="B88" s="389" t="s">
        <v>1564</v>
      </c>
      <c r="C88" s="308"/>
      <c r="D88" s="390" t="s">
        <v>1563</v>
      </c>
      <c r="E88" s="317">
        <f t="shared" si="54"/>
        <v>0</v>
      </c>
      <c r="F88" s="308">
        <v>0</v>
      </c>
      <c r="G88" s="124" t="s">
        <v>2519</v>
      </c>
      <c r="H88" s="390" t="s">
        <v>2632</v>
      </c>
      <c r="I88" s="391">
        <v>0</v>
      </c>
      <c r="J88" s="391">
        <v>100</v>
      </c>
      <c r="K88" s="391">
        <v>0</v>
      </c>
      <c r="L88" s="391">
        <v>0</v>
      </c>
      <c r="M88" s="309">
        <f t="shared" si="55"/>
        <v>0</v>
      </c>
      <c r="N88" s="309">
        <f t="shared" si="60"/>
        <v>0</v>
      </c>
      <c r="O88" s="309">
        <f t="shared" si="60"/>
        <v>0</v>
      </c>
      <c r="P88" s="309">
        <f t="shared" si="60"/>
        <v>0</v>
      </c>
    </row>
    <row r="89" spans="1:16" s="124" customFormat="1" ht="15" x14ac:dyDescent="0.25">
      <c r="A89" s="388" t="s">
        <v>1565</v>
      </c>
      <c r="B89" s="389" t="s">
        <v>1566</v>
      </c>
      <c r="C89" s="308"/>
      <c r="D89" s="390" t="s">
        <v>1563</v>
      </c>
      <c r="E89" s="317">
        <f t="shared" si="54"/>
        <v>0</v>
      </c>
      <c r="F89" s="308">
        <v>0</v>
      </c>
      <c r="G89" s="390" t="s">
        <v>2519</v>
      </c>
      <c r="H89" s="390" t="s">
        <v>2632</v>
      </c>
      <c r="I89" s="391">
        <v>0</v>
      </c>
      <c r="J89" s="391">
        <v>100</v>
      </c>
      <c r="K89" s="391">
        <v>0</v>
      </c>
      <c r="L89" s="391">
        <v>0</v>
      </c>
      <c r="M89" s="309">
        <f t="shared" si="55"/>
        <v>0</v>
      </c>
      <c r="N89" s="309">
        <f t="shared" si="60"/>
        <v>0</v>
      </c>
      <c r="O89" s="309">
        <f t="shared" si="60"/>
        <v>0</v>
      </c>
      <c r="P89" s="309">
        <f t="shared" si="60"/>
        <v>0</v>
      </c>
    </row>
    <row r="90" spans="1:16" s="124" customFormat="1" ht="15" x14ac:dyDescent="0.25">
      <c r="A90" s="388" t="s">
        <v>1567</v>
      </c>
      <c r="B90" s="389" t="s">
        <v>1568</v>
      </c>
      <c r="C90" s="308">
        <v>30000</v>
      </c>
      <c r="D90" s="390"/>
      <c r="E90" s="318">
        <v>6</v>
      </c>
      <c r="F90" s="309">
        <v>180000</v>
      </c>
      <c r="G90" s="390" t="s">
        <v>2519</v>
      </c>
      <c r="H90" s="390" t="s">
        <v>2625</v>
      </c>
      <c r="I90" s="391">
        <v>0</v>
      </c>
      <c r="J90" s="391">
        <v>100</v>
      </c>
      <c r="K90" s="391">
        <v>0</v>
      </c>
      <c r="L90" s="391">
        <v>0</v>
      </c>
      <c r="M90" s="309">
        <v>200000</v>
      </c>
      <c r="N90" s="309">
        <v>200000</v>
      </c>
      <c r="O90" s="309">
        <v>200000</v>
      </c>
      <c r="P90" s="309">
        <v>200000</v>
      </c>
    </row>
    <row r="91" spans="1:16" ht="63.75" customHeight="1" x14ac:dyDescent="0.25">
      <c r="A91" s="393" t="s">
        <v>1569</v>
      </c>
      <c r="B91" s="394" t="s">
        <v>1570</v>
      </c>
      <c r="C91" s="310">
        <v>500000</v>
      </c>
      <c r="D91" s="310"/>
      <c r="E91" s="310">
        <v>500000</v>
      </c>
      <c r="F91" s="310"/>
      <c r="G91" s="310"/>
      <c r="H91" s="310" t="s">
        <v>2539</v>
      </c>
      <c r="I91" s="315">
        <v>0</v>
      </c>
      <c r="J91" s="391">
        <v>100</v>
      </c>
      <c r="K91" s="315">
        <v>0</v>
      </c>
      <c r="L91" s="315">
        <v>0</v>
      </c>
      <c r="M91" s="315">
        <v>250000</v>
      </c>
      <c r="N91" s="315">
        <v>250000</v>
      </c>
      <c r="O91" s="315"/>
      <c r="P91" s="315"/>
    </row>
    <row r="92" spans="1:16" ht="31.5" x14ac:dyDescent="0.25">
      <c r="A92" s="393" t="s">
        <v>323</v>
      </c>
      <c r="B92" s="395" t="s">
        <v>2540</v>
      </c>
      <c r="C92" s="310">
        <v>1800000</v>
      </c>
      <c r="D92" s="310"/>
      <c r="E92" s="310"/>
      <c r="F92" s="310"/>
      <c r="G92" s="310" t="s">
        <v>2519</v>
      </c>
      <c r="H92" s="310" t="s">
        <v>2633</v>
      </c>
      <c r="I92" s="315">
        <v>0</v>
      </c>
      <c r="J92" s="391">
        <v>100</v>
      </c>
      <c r="K92" s="315">
        <v>0</v>
      </c>
      <c r="L92" s="315">
        <v>0</v>
      </c>
      <c r="M92" s="315"/>
      <c r="N92" s="315"/>
      <c r="O92" s="315"/>
      <c r="P92" s="315"/>
    </row>
    <row r="93" spans="1:16" x14ac:dyDescent="0.25">
      <c r="A93" s="393" t="s">
        <v>323</v>
      </c>
      <c r="B93" s="395" t="s">
        <v>2541</v>
      </c>
      <c r="C93" s="310"/>
      <c r="D93" s="310" t="s">
        <v>212</v>
      </c>
      <c r="E93" s="310" t="s">
        <v>1571</v>
      </c>
      <c r="F93" s="310"/>
      <c r="G93" s="310" t="s">
        <v>2519</v>
      </c>
      <c r="H93" s="310" t="s">
        <v>2633</v>
      </c>
      <c r="I93" s="315"/>
      <c r="J93" s="391">
        <v>100</v>
      </c>
      <c r="K93" s="315"/>
      <c r="L93" s="315" t="s">
        <v>1572</v>
      </c>
      <c r="M93" s="315"/>
      <c r="N93" s="315"/>
      <c r="O93" s="315"/>
      <c r="P93" s="315"/>
    </row>
    <row r="94" spans="1:16" ht="31.5" x14ac:dyDescent="0.25">
      <c r="A94" s="393"/>
      <c r="B94" s="395" t="s">
        <v>1573</v>
      </c>
      <c r="C94" s="310">
        <v>0</v>
      </c>
      <c r="D94" s="310" t="s">
        <v>212</v>
      </c>
      <c r="E94" s="310"/>
      <c r="F94" s="310"/>
      <c r="G94" s="310"/>
      <c r="H94" s="310" t="s">
        <v>2633</v>
      </c>
      <c r="I94" s="315">
        <v>0</v>
      </c>
      <c r="J94" s="391">
        <v>100</v>
      </c>
      <c r="K94" s="315">
        <v>0</v>
      </c>
      <c r="L94" s="315">
        <v>0</v>
      </c>
      <c r="M94" s="315"/>
      <c r="N94" s="315"/>
      <c r="O94" s="315"/>
      <c r="P94" s="315"/>
    </row>
    <row r="95" spans="1:16" x14ac:dyDescent="0.25">
      <c r="A95" s="383" t="s">
        <v>1574</v>
      </c>
      <c r="B95" s="395" t="s">
        <v>1575</v>
      </c>
      <c r="C95" s="310">
        <v>200000</v>
      </c>
      <c r="D95" s="310" t="s">
        <v>212</v>
      </c>
      <c r="E95" s="310"/>
      <c r="F95" s="310">
        <v>2</v>
      </c>
      <c r="G95" s="310" t="s">
        <v>2519</v>
      </c>
      <c r="H95" s="310" t="s">
        <v>2633</v>
      </c>
      <c r="I95" s="315">
        <v>0</v>
      </c>
      <c r="J95" s="391">
        <v>100</v>
      </c>
      <c r="K95" s="315">
        <v>0</v>
      </c>
      <c r="L95" s="315">
        <v>0</v>
      </c>
      <c r="M95" s="315"/>
      <c r="N95" s="315"/>
      <c r="O95" s="315"/>
      <c r="P95" s="315"/>
    </row>
    <row r="96" spans="1:16" x14ac:dyDescent="0.25">
      <c r="A96" s="393"/>
      <c r="B96" s="396" t="s">
        <v>1576</v>
      </c>
      <c r="C96" s="310">
        <v>0</v>
      </c>
      <c r="D96" s="310" t="s">
        <v>212</v>
      </c>
      <c r="E96" s="310"/>
      <c r="F96" s="310"/>
      <c r="G96" s="310" t="s">
        <v>2519</v>
      </c>
      <c r="H96" s="310" t="s">
        <v>2633</v>
      </c>
      <c r="I96" s="315">
        <v>0</v>
      </c>
      <c r="J96" s="391">
        <v>100</v>
      </c>
      <c r="K96" s="315">
        <v>0</v>
      </c>
      <c r="L96" s="315">
        <v>0</v>
      </c>
      <c r="M96" s="315"/>
      <c r="N96" s="315"/>
      <c r="O96" s="315"/>
      <c r="P96" s="315"/>
    </row>
    <row r="97" spans="1:16" ht="31.5" x14ac:dyDescent="0.25">
      <c r="A97" s="393"/>
      <c r="B97" s="395" t="s">
        <v>1577</v>
      </c>
      <c r="C97" s="310">
        <v>4000000</v>
      </c>
      <c r="D97" s="310" t="s">
        <v>212</v>
      </c>
      <c r="E97" s="310"/>
      <c r="F97" s="310"/>
      <c r="G97" s="310" t="s">
        <v>1578</v>
      </c>
      <c r="H97" s="310" t="s">
        <v>2633</v>
      </c>
      <c r="I97" s="315">
        <v>0</v>
      </c>
      <c r="J97" s="391">
        <v>100</v>
      </c>
      <c r="K97" s="315">
        <v>0</v>
      </c>
      <c r="L97" s="315">
        <v>0</v>
      </c>
      <c r="M97" s="315"/>
      <c r="N97" s="315"/>
      <c r="O97" s="315"/>
      <c r="P97" s="315"/>
    </row>
    <row r="98" spans="1:16" x14ac:dyDescent="0.25">
      <c r="A98" s="383" t="s">
        <v>2542</v>
      </c>
      <c r="B98" s="395" t="s">
        <v>1579</v>
      </c>
      <c r="C98" s="310">
        <v>0</v>
      </c>
      <c r="D98" s="310"/>
      <c r="E98" s="310"/>
      <c r="F98" s="310"/>
      <c r="G98" s="310"/>
      <c r="H98" s="310" t="s">
        <v>2633</v>
      </c>
      <c r="I98" s="315">
        <v>0</v>
      </c>
      <c r="J98" s="391">
        <v>100</v>
      </c>
      <c r="K98" s="315">
        <v>0</v>
      </c>
      <c r="L98" s="315">
        <v>0</v>
      </c>
      <c r="M98" s="315"/>
      <c r="N98" s="315"/>
      <c r="O98" s="315"/>
      <c r="P98" s="315"/>
    </row>
    <row r="99" spans="1:16" ht="31.5" x14ac:dyDescent="0.25">
      <c r="A99" s="383" t="s">
        <v>2542</v>
      </c>
      <c r="B99" s="395" t="s">
        <v>2543</v>
      </c>
      <c r="C99" s="310">
        <v>1991625</v>
      </c>
      <c r="D99" s="310"/>
      <c r="E99" s="310"/>
      <c r="F99" s="310"/>
      <c r="G99" s="310" t="s">
        <v>2519</v>
      </c>
      <c r="H99" s="310" t="s">
        <v>2633</v>
      </c>
      <c r="I99" s="315">
        <v>0</v>
      </c>
      <c r="J99" s="391">
        <v>100</v>
      </c>
      <c r="K99" s="315">
        <v>0</v>
      </c>
      <c r="L99" s="315">
        <v>0</v>
      </c>
      <c r="M99" s="315"/>
      <c r="N99" s="315"/>
      <c r="O99" s="315"/>
      <c r="P99" s="315"/>
    </row>
    <row r="100" spans="1:16" ht="31.5" x14ac:dyDescent="0.25">
      <c r="A100" s="393" t="s">
        <v>1580</v>
      </c>
      <c r="B100" s="397" t="s">
        <v>1581</v>
      </c>
      <c r="C100" s="310">
        <v>0</v>
      </c>
      <c r="D100" s="310" t="s">
        <v>212</v>
      </c>
      <c r="E100" s="310"/>
      <c r="F100" s="310"/>
      <c r="G100" s="310" t="s">
        <v>2519</v>
      </c>
      <c r="H100" s="310" t="s">
        <v>2633</v>
      </c>
      <c r="I100" s="315">
        <v>0</v>
      </c>
      <c r="J100" s="391">
        <v>100</v>
      </c>
      <c r="K100" s="315">
        <v>0</v>
      </c>
      <c r="L100" s="315">
        <v>0</v>
      </c>
      <c r="M100" s="315"/>
      <c r="N100" s="315"/>
      <c r="O100" s="315"/>
      <c r="P100" s="315"/>
    </row>
    <row r="101" spans="1:16" x14ac:dyDescent="0.25">
      <c r="A101" s="393" t="s">
        <v>323</v>
      </c>
      <c r="B101" s="397" t="s">
        <v>2544</v>
      </c>
      <c r="C101" s="310">
        <v>1800000</v>
      </c>
      <c r="D101" s="311"/>
      <c r="E101" s="311"/>
      <c r="F101" s="311"/>
      <c r="G101" s="311" t="s">
        <v>2519</v>
      </c>
      <c r="H101" s="310" t="s">
        <v>2633</v>
      </c>
      <c r="I101" s="315">
        <v>0</v>
      </c>
      <c r="J101" s="391">
        <v>100</v>
      </c>
      <c r="K101" s="315">
        <v>0</v>
      </c>
      <c r="L101" s="316">
        <v>0</v>
      </c>
      <c r="M101" s="316"/>
      <c r="N101" s="316"/>
      <c r="O101" s="316"/>
      <c r="P101" s="316"/>
    </row>
    <row r="102" spans="1:16" s="315" customFormat="1" ht="18.75" x14ac:dyDescent="0.25">
      <c r="A102" s="393" t="s">
        <v>1582</v>
      </c>
      <c r="B102" s="395" t="s">
        <v>1583</v>
      </c>
      <c r="C102" s="310">
        <v>640000</v>
      </c>
      <c r="D102" s="310"/>
      <c r="E102" s="310"/>
      <c r="F102" s="310"/>
      <c r="G102" s="310" t="s">
        <v>2519</v>
      </c>
      <c r="H102" s="310" t="s">
        <v>2633</v>
      </c>
      <c r="I102" s="315">
        <v>0</v>
      </c>
      <c r="J102" s="391">
        <v>100</v>
      </c>
      <c r="K102" s="315">
        <v>0</v>
      </c>
      <c r="L102" s="315">
        <v>0</v>
      </c>
    </row>
    <row r="103" spans="1:16" s="315" customFormat="1" x14ac:dyDescent="0.25">
      <c r="A103" s="393" t="s">
        <v>1580</v>
      </c>
      <c r="B103" s="395" t="s">
        <v>1584</v>
      </c>
      <c r="C103" s="310"/>
      <c r="D103" s="310"/>
      <c r="E103" s="310"/>
      <c r="F103" s="310"/>
      <c r="G103" s="310"/>
      <c r="H103" s="310" t="s">
        <v>2633</v>
      </c>
      <c r="I103" s="315">
        <v>0</v>
      </c>
      <c r="J103" s="391">
        <v>100</v>
      </c>
      <c r="K103" s="315">
        <v>0</v>
      </c>
      <c r="L103" s="315">
        <v>0</v>
      </c>
    </row>
    <row r="104" spans="1:16" s="315" customFormat="1" x14ac:dyDescent="0.25">
      <c r="A104" s="25" t="s">
        <v>2777</v>
      </c>
      <c r="B104" s="395" t="s">
        <v>1585</v>
      </c>
      <c r="C104" s="310"/>
      <c r="D104" s="310"/>
      <c r="E104" s="310"/>
      <c r="F104" s="310"/>
      <c r="G104" s="310"/>
      <c r="H104" s="310"/>
      <c r="I104" s="315">
        <v>0</v>
      </c>
      <c r="J104" s="391">
        <v>100</v>
      </c>
      <c r="K104" s="315">
        <v>0</v>
      </c>
      <c r="L104" s="315">
        <v>0</v>
      </c>
    </row>
    <row r="105" spans="1:16" s="315" customFormat="1" ht="31.5" x14ac:dyDescent="0.25">
      <c r="A105" s="393" t="s">
        <v>1582</v>
      </c>
      <c r="B105" s="395" t="s">
        <v>1586</v>
      </c>
      <c r="C105" s="310">
        <v>1347589</v>
      </c>
      <c r="D105" s="310"/>
      <c r="E105" s="310"/>
      <c r="F105" s="310"/>
      <c r="G105" s="310" t="s">
        <v>2519</v>
      </c>
      <c r="H105" s="310" t="s">
        <v>2633</v>
      </c>
      <c r="I105" s="315">
        <v>0</v>
      </c>
      <c r="J105" s="391">
        <v>100</v>
      </c>
      <c r="K105" s="315">
        <v>0</v>
      </c>
      <c r="L105" s="315">
        <v>0</v>
      </c>
    </row>
    <row r="106" spans="1:16" s="315" customFormat="1" x14ac:dyDescent="0.25">
      <c r="A106" s="393" t="s">
        <v>1587</v>
      </c>
      <c r="B106" s="395" t="s">
        <v>1588</v>
      </c>
      <c r="C106" s="310">
        <v>248200</v>
      </c>
      <c r="D106" s="310"/>
      <c r="E106" s="310"/>
      <c r="F106" s="310"/>
      <c r="G106" s="310" t="s">
        <v>2519</v>
      </c>
      <c r="H106" s="310" t="s">
        <v>2633</v>
      </c>
      <c r="I106" s="315">
        <v>0</v>
      </c>
      <c r="J106" s="391">
        <v>100</v>
      </c>
      <c r="K106" s="315">
        <v>0</v>
      </c>
      <c r="L106" s="315">
        <v>0</v>
      </c>
    </row>
    <row r="107" spans="1:16" s="315" customFormat="1" x14ac:dyDescent="0.25">
      <c r="A107" s="393" t="s">
        <v>323</v>
      </c>
      <c r="B107" s="395" t="s">
        <v>2545</v>
      </c>
      <c r="C107" s="310">
        <v>2185731</v>
      </c>
      <c r="D107" s="310"/>
      <c r="E107" s="310"/>
      <c r="F107" s="310"/>
      <c r="G107" s="310" t="s">
        <v>2519</v>
      </c>
      <c r="H107" s="310" t="s">
        <v>2633</v>
      </c>
      <c r="I107" s="315">
        <v>0</v>
      </c>
      <c r="J107" s="391">
        <v>100</v>
      </c>
      <c r="K107" s="315">
        <v>0</v>
      </c>
      <c r="L107" s="315">
        <v>0</v>
      </c>
    </row>
    <row r="108" spans="1:16" s="315" customFormat="1" x14ac:dyDescent="0.25">
      <c r="A108" s="393" t="s">
        <v>1580</v>
      </c>
      <c r="B108" s="395" t="s">
        <v>1589</v>
      </c>
      <c r="C108" s="310"/>
      <c r="D108" s="310"/>
      <c r="E108" s="310"/>
      <c r="F108" s="310"/>
      <c r="G108" s="310"/>
      <c r="H108" s="310"/>
      <c r="J108" s="391">
        <v>100</v>
      </c>
    </row>
    <row r="109" spans="1:16" s="315" customFormat="1" x14ac:dyDescent="0.25">
      <c r="A109" s="25" t="s">
        <v>2778</v>
      </c>
      <c r="B109" s="395" t="s">
        <v>1590</v>
      </c>
      <c r="C109" s="310">
        <v>3000000</v>
      </c>
      <c r="D109" s="310"/>
      <c r="E109" s="310"/>
      <c r="F109" s="310"/>
      <c r="G109" s="310" t="s">
        <v>2519</v>
      </c>
      <c r="H109" s="310" t="s">
        <v>2633</v>
      </c>
      <c r="I109" s="315">
        <v>0</v>
      </c>
      <c r="J109" s="391">
        <v>0</v>
      </c>
      <c r="K109" s="315">
        <v>100</v>
      </c>
      <c r="L109" s="315">
        <v>0</v>
      </c>
    </row>
    <row r="110" spans="1:16" s="315" customFormat="1" x14ac:dyDescent="0.25">
      <c r="A110" s="398" t="s">
        <v>1582</v>
      </c>
      <c r="B110" s="395" t="s">
        <v>1591</v>
      </c>
      <c r="C110" s="310">
        <v>0</v>
      </c>
      <c r="D110" s="310"/>
      <c r="E110" s="310"/>
      <c r="F110" s="310"/>
      <c r="G110" s="310"/>
      <c r="H110" s="310"/>
      <c r="I110" s="315">
        <v>0</v>
      </c>
      <c r="J110" s="391">
        <v>0</v>
      </c>
      <c r="K110" s="315">
        <v>100</v>
      </c>
    </row>
    <row r="111" spans="1:16" s="315" customFormat="1" x14ac:dyDescent="0.25">
      <c r="A111" s="25" t="s">
        <v>2779</v>
      </c>
      <c r="B111" s="395" t="s">
        <v>1592</v>
      </c>
      <c r="C111" s="310">
        <v>1600000</v>
      </c>
      <c r="D111" s="310"/>
      <c r="E111" s="310"/>
      <c r="F111" s="310"/>
      <c r="G111" s="310" t="s">
        <v>2519</v>
      </c>
      <c r="H111" s="310" t="s">
        <v>2633</v>
      </c>
      <c r="I111" s="315">
        <v>0</v>
      </c>
      <c r="J111" s="391">
        <v>0</v>
      </c>
      <c r="K111" s="315">
        <v>100</v>
      </c>
      <c r="L111" s="315">
        <v>0</v>
      </c>
    </row>
    <row r="112" spans="1:16" s="315" customFormat="1" x14ac:dyDescent="0.25">
      <c r="A112" s="383" t="s">
        <v>323</v>
      </c>
      <c r="B112" s="395" t="s">
        <v>2546</v>
      </c>
      <c r="C112" s="310">
        <v>0</v>
      </c>
      <c r="D112" s="310"/>
      <c r="E112" s="310"/>
      <c r="F112" s="310"/>
      <c r="G112" s="310"/>
      <c r="H112" s="310"/>
      <c r="I112" s="315">
        <v>0</v>
      </c>
      <c r="J112" s="391">
        <v>0</v>
      </c>
      <c r="K112" s="315">
        <v>100</v>
      </c>
      <c r="L112" s="315">
        <v>0</v>
      </c>
    </row>
    <row r="113" spans="1:15" s="315" customFormat="1" x14ac:dyDescent="0.25">
      <c r="A113" s="25" t="s">
        <v>2780</v>
      </c>
      <c r="B113" s="399" t="s">
        <v>1593</v>
      </c>
      <c r="C113" s="310">
        <v>0</v>
      </c>
      <c r="D113" s="310"/>
      <c r="E113" s="310"/>
      <c r="F113" s="310"/>
      <c r="G113" s="310"/>
      <c r="H113" s="310"/>
      <c r="I113" s="315">
        <v>0</v>
      </c>
      <c r="J113" s="391">
        <v>0</v>
      </c>
      <c r="K113" s="315">
        <v>100</v>
      </c>
      <c r="L113" s="315">
        <v>0</v>
      </c>
    </row>
    <row r="114" spans="1:15" s="315" customFormat="1" x14ac:dyDescent="0.25">
      <c r="A114" s="393" t="s">
        <v>323</v>
      </c>
      <c r="B114" s="395" t="s">
        <v>2545</v>
      </c>
      <c r="C114" s="310">
        <v>2000000</v>
      </c>
      <c r="D114" s="310"/>
      <c r="E114" s="310"/>
      <c r="F114" s="310"/>
      <c r="G114" s="310" t="s">
        <v>2519</v>
      </c>
      <c r="H114" s="310" t="s">
        <v>2633</v>
      </c>
      <c r="I114" s="315">
        <v>0</v>
      </c>
      <c r="J114" s="391">
        <v>0</v>
      </c>
      <c r="K114" s="315">
        <v>100</v>
      </c>
      <c r="L114" s="315">
        <v>0</v>
      </c>
    </row>
    <row r="115" spans="1:15" s="315" customFormat="1" x14ac:dyDescent="0.25">
      <c r="A115" s="393"/>
      <c r="B115" s="395" t="s">
        <v>1593</v>
      </c>
      <c r="C115" s="310">
        <v>2000000</v>
      </c>
      <c r="D115" s="310"/>
      <c r="E115" s="310"/>
      <c r="F115" s="310"/>
      <c r="G115" s="310" t="s">
        <v>2519</v>
      </c>
      <c r="H115" s="310" t="s">
        <v>2633</v>
      </c>
      <c r="I115" s="315">
        <v>0</v>
      </c>
      <c r="J115" s="391">
        <v>0</v>
      </c>
      <c r="K115" s="315">
        <v>100</v>
      </c>
      <c r="L115" s="315">
        <v>0</v>
      </c>
    </row>
    <row r="116" spans="1:15" s="315" customFormat="1" x14ac:dyDescent="0.25">
      <c r="A116" s="393" t="s">
        <v>323</v>
      </c>
      <c r="B116" s="395" t="s">
        <v>1594</v>
      </c>
      <c r="C116" s="310">
        <v>0</v>
      </c>
      <c r="D116" s="310"/>
      <c r="E116" s="310"/>
      <c r="F116" s="310"/>
      <c r="G116" s="310"/>
      <c r="H116" s="310" t="s">
        <v>2633</v>
      </c>
      <c r="I116" s="315">
        <v>0</v>
      </c>
      <c r="J116" s="391">
        <v>0</v>
      </c>
      <c r="K116" s="315">
        <v>100</v>
      </c>
      <c r="L116" s="315">
        <v>0</v>
      </c>
    </row>
    <row r="117" spans="1:15" s="315" customFormat="1" x14ac:dyDescent="0.25">
      <c r="A117" s="393" t="s">
        <v>2547</v>
      </c>
      <c r="B117" s="395" t="s">
        <v>1595</v>
      </c>
      <c r="C117" s="310">
        <v>3000000</v>
      </c>
      <c r="D117" s="310"/>
      <c r="E117" s="310"/>
      <c r="F117" s="310"/>
      <c r="G117" s="310" t="s">
        <v>2519</v>
      </c>
      <c r="H117" s="310" t="s">
        <v>2633</v>
      </c>
      <c r="I117" s="315">
        <v>0</v>
      </c>
      <c r="J117" s="391">
        <v>0</v>
      </c>
      <c r="K117" s="315">
        <v>100</v>
      </c>
      <c r="L117" s="315">
        <v>0</v>
      </c>
    </row>
    <row r="118" spans="1:15" s="315" customFormat="1" ht="18.75" x14ac:dyDescent="0.25">
      <c r="A118" s="400" t="s">
        <v>1582</v>
      </c>
      <c r="B118" s="395" t="s">
        <v>1596</v>
      </c>
      <c r="C118" s="310">
        <v>1554000</v>
      </c>
      <c r="D118" s="310"/>
      <c r="E118" s="310"/>
      <c r="F118" s="310"/>
      <c r="G118" s="310" t="s">
        <v>2519</v>
      </c>
      <c r="H118" s="310" t="s">
        <v>2633</v>
      </c>
      <c r="I118" s="315">
        <v>0</v>
      </c>
      <c r="J118" s="391">
        <v>0</v>
      </c>
      <c r="K118" s="315">
        <v>100</v>
      </c>
      <c r="L118" s="315">
        <v>0</v>
      </c>
    </row>
    <row r="119" spans="1:15" s="315" customFormat="1" x14ac:dyDescent="0.25">
      <c r="A119" s="393"/>
      <c r="B119" s="395" t="s">
        <v>1597</v>
      </c>
      <c r="C119" s="310"/>
      <c r="D119" s="310"/>
      <c r="E119" s="310" t="s">
        <v>1598</v>
      </c>
      <c r="F119" s="310"/>
      <c r="G119" s="310"/>
      <c r="H119" s="310"/>
      <c r="I119" s="315">
        <v>0</v>
      </c>
      <c r="J119" s="391">
        <v>0</v>
      </c>
      <c r="K119" s="315">
        <v>100</v>
      </c>
      <c r="L119" s="315">
        <v>0</v>
      </c>
    </row>
    <row r="120" spans="1:15" s="315" customFormat="1" x14ac:dyDescent="0.25">
      <c r="A120" s="393"/>
      <c r="B120" s="395" t="s">
        <v>1599</v>
      </c>
      <c r="C120" s="310"/>
      <c r="D120" s="310"/>
      <c r="E120" s="310">
        <v>6247665</v>
      </c>
      <c r="F120" s="310"/>
      <c r="G120" s="310"/>
      <c r="H120" s="310"/>
      <c r="J120" s="391">
        <v>0</v>
      </c>
      <c r="K120" s="315">
        <v>100</v>
      </c>
      <c r="M120" s="315">
        <v>4249152</v>
      </c>
      <c r="N120" s="315">
        <v>1998513</v>
      </c>
    </row>
    <row r="121" spans="1:15" s="315" customFormat="1" x14ac:dyDescent="0.25">
      <c r="A121" s="393"/>
      <c r="B121" s="395" t="s">
        <v>1600</v>
      </c>
      <c r="C121" s="310">
        <v>4249152</v>
      </c>
      <c r="D121" s="310"/>
      <c r="E121" s="310"/>
      <c r="F121" s="310"/>
      <c r="G121" s="310" t="s">
        <v>1578</v>
      </c>
      <c r="H121" s="310" t="s">
        <v>2633</v>
      </c>
      <c r="I121" s="315">
        <v>0</v>
      </c>
      <c r="J121" s="391">
        <v>0</v>
      </c>
      <c r="K121" s="315">
        <v>100</v>
      </c>
      <c r="L121" s="315">
        <v>0</v>
      </c>
    </row>
    <row r="122" spans="1:15" s="315" customFormat="1" ht="31.5" x14ac:dyDescent="0.25">
      <c r="A122" s="400" t="s">
        <v>2548</v>
      </c>
      <c r="B122" s="395" t="s">
        <v>1601</v>
      </c>
      <c r="C122" s="310">
        <v>1998513</v>
      </c>
      <c r="D122" s="310"/>
      <c r="E122" s="310"/>
      <c r="F122" s="310"/>
      <c r="G122" s="310" t="s">
        <v>2519</v>
      </c>
      <c r="H122" s="310" t="s">
        <v>2633</v>
      </c>
      <c r="I122" s="315">
        <v>0</v>
      </c>
      <c r="J122" s="391">
        <v>0</v>
      </c>
      <c r="K122" s="315">
        <v>100</v>
      </c>
      <c r="L122" s="315">
        <v>0</v>
      </c>
    </row>
    <row r="123" spans="1:15" s="315" customFormat="1" x14ac:dyDescent="0.25">
      <c r="A123" s="393"/>
      <c r="B123" s="395" t="s">
        <v>1602</v>
      </c>
      <c r="C123" s="310"/>
      <c r="D123" s="310"/>
      <c r="E123" s="310">
        <v>500000</v>
      </c>
      <c r="F123" s="310"/>
      <c r="G123" s="310"/>
      <c r="H123" s="310"/>
      <c r="J123" s="391">
        <v>0</v>
      </c>
      <c r="K123" s="315">
        <v>100</v>
      </c>
      <c r="O123" s="315">
        <v>500000</v>
      </c>
    </row>
    <row r="124" spans="1:15" s="315" customFormat="1" x14ac:dyDescent="0.25">
      <c r="A124" s="393" t="s">
        <v>2542</v>
      </c>
      <c r="B124" s="395" t="s">
        <v>1603</v>
      </c>
      <c r="C124" s="310">
        <v>500000</v>
      </c>
      <c r="D124" s="310"/>
      <c r="E124" s="310" t="s">
        <v>1604</v>
      </c>
      <c r="F124" s="310"/>
      <c r="G124" s="310" t="s">
        <v>2519</v>
      </c>
      <c r="H124" s="310" t="s">
        <v>2634</v>
      </c>
      <c r="I124" s="315">
        <v>0</v>
      </c>
      <c r="J124" s="391">
        <v>0</v>
      </c>
      <c r="K124" s="315">
        <v>100</v>
      </c>
      <c r="L124" s="315">
        <v>0</v>
      </c>
    </row>
    <row r="125" spans="1:15" s="315" customFormat="1" ht="31.5" x14ac:dyDescent="0.25">
      <c r="A125" s="393" t="s">
        <v>1580</v>
      </c>
      <c r="B125" s="395" t="s">
        <v>1605</v>
      </c>
      <c r="C125" s="310">
        <v>3249152</v>
      </c>
      <c r="D125" s="310"/>
      <c r="E125" s="310"/>
      <c r="F125" s="310"/>
      <c r="G125" s="310" t="s">
        <v>1578</v>
      </c>
      <c r="H125" s="310" t="s">
        <v>2633</v>
      </c>
      <c r="I125" s="315">
        <v>0</v>
      </c>
      <c r="J125" s="391">
        <v>0</v>
      </c>
      <c r="K125" s="315">
        <v>100</v>
      </c>
      <c r="L125" s="315">
        <v>0</v>
      </c>
    </row>
    <row r="126" spans="1:15" s="315" customFormat="1" x14ac:dyDescent="0.25">
      <c r="A126" s="383" t="s">
        <v>1606</v>
      </c>
      <c r="B126" s="395" t="s">
        <v>1607</v>
      </c>
      <c r="C126" s="310"/>
      <c r="D126" s="310"/>
      <c r="E126" s="310" t="s">
        <v>1608</v>
      </c>
      <c r="F126" s="310"/>
      <c r="G126" s="310"/>
      <c r="H126" s="310" t="s">
        <v>2633</v>
      </c>
      <c r="I126" s="315">
        <v>0</v>
      </c>
      <c r="J126" s="391">
        <v>0</v>
      </c>
      <c r="K126" s="315">
        <v>100</v>
      </c>
      <c r="L126" s="315">
        <v>0</v>
      </c>
    </row>
    <row r="127" spans="1:15" s="315" customFormat="1" x14ac:dyDescent="0.25">
      <c r="A127" s="383" t="s">
        <v>1207</v>
      </c>
      <c r="B127" s="395" t="s">
        <v>1609</v>
      </c>
      <c r="C127" s="310">
        <v>20000</v>
      </c>
      <c r="D127" s="310"/>
      <c r="E127" s="310"/>
      <c r="F127" s="310"/>
      <c r="G127" s="310" t="s">
        <v>2519</v>
      </c>
      <c r="H127" s="310" t="s">
        <v>2634</v>
      </c>
      <c r="I127" s="315">
        <v>0</v>
      </c>
      <c r="J127" s="391">
        <v>0</v>
      </c>
      <c r="K127" s="315">
        <v>100</v>
      </c>
      <c r="L127" s="315">
        <v>0</v>
      </c>
    </row>
    <row r="128" spans="1:15" s="315" customFormat="1" x14ac:dyDescent="0.25">
      <c r="A128" s="383" t="s">
        <v>1610</v>
      </c>
      <c r="B128" s="395" t="s">
        <v>1611</v>
      </c>
      <c r="C128" s="310">
        <v>750000</v>
      </c>
      <c r="D128" s="310"/>
      <c r="E128" s="310"/>
      <c r="F128" s="310"/>
      <c r="G128" s="310" t="s">
        <v>2519</v>
      </c>
      <c r="H128" s="310" t="s">
        <v>2634</v>
      </c>
      <c r="I128" s="315">
        <v>0</v>
      </c>
      <c r="J128" s="391">
        <v>0</v>
      </c>
      <c r="K128" s="315">
        <v>100</v>
      </c>
      <c r="L128" s="315">
        <v>0</v>
      </c>
    </row>
    <row r="129" spans="1:13" s="315" customFormat="1" x14ac:dyDescent="0.25">
      <c r="A129" s="393"/>
      <c r="B129" s="395" t="s">
        <v>1612</v>
      </c>
      <c r="C129" s="310"/>
      <c r="D129" s="310"/>
      <c r="E129" s="310"/>
      <c r="F129" s="310"/>
      <c r="G129" s="310"/>
      <c r="H129" s="310"/>
      <c r="I129" s="315">
        <v>0</v>
      </c>
      <c r="J129" s="391">
        <v>0</v>
      </c>
      <c r="K129" s="315">
        <v>100</v>
      </c>
      <c r="L129" s="315">
        <v>0</v>
      </c>
    </row>
    <row r="130" spans="1:13" s="315" customFormat="1" x14ac:dyDescent="0.25">
      <c r="A130" s="383" t="s">
        <v>1207</v>
      </c>
      <c r="B130" s="395" t="s">
        <v>1609</v>
      </c>
      <c r="C130" s="310">
        <v>20000</v>
      </c>
      <c r="D130" s="310"/>
      <c r="E130" s="310"/>
      <c r="F130" s="310"/>
      <c r="G130" s="310" t="s">
        <v>2519</v>
      </c>
      <c r="H130" s="310" t="s">
        <v>2634</v>
      </c>
      <c r="I130" s="315">
        <v>0</v>
      </c>
      <c r="J130" s="391">
        <v>0</v>
      </c>
      <c r="K130" s="315">
        <v>100</v>
      </c>
      <c r="L130" s="315">
        <v>0</v>
      </c>
    </row>
    <row r="131" spans="1:13" s="315" customFormat="1" x14ac:dyDescent="0.25">
      <c r="A131" s="383"/>
      <c r="B131" s="395" t="s">
        <v>1612</v>
      </c>
      <c r="C131" s="310"/>
      <c r="D131" s="310"/>
      <c r="E131" s="310"/>
      <c r="F131" s="310"/>
      <c r="G131" s="310"/>
      <c r="H131" s="310" t="s">
        <v>2633</v>
      </c>
      <c r="I131" s="315">
        <v>0</v>
      </c>
      <c r="J131" s="391">
        <v>0</v>
      </c>
      <c r="K131" s="315">
        <v>100</v>
      </c>
      <c r="L131" s="315">
        <v>0</v>
      </c>
    </row>
    <row r="132" spans="1:13" s="315" customFormat="1" ht="31.5" x14ac:dyDescent="0.25">
      <c r="A132" s="398" t="s">
        <v>1613</v>
      </c>
      <c r="B132" s="395" t="s">
        <v>1614</v>
      </c>
      <c r="C132" s="310">
        <v>2200000</v>
      </c>
      <c r="D132" s="310"/>
      <c r="E132" s="310"/>
      <c r="F132" s="310"/>
      <c r="G132" s="310" t="s">
        <v>2519</v>
      </c>
      <c r="H132" s="310" t="s">
        <v>2633</v>
      </c>
      <c r="I132" s="315">
        <v>0</v>
      </c>
      <c r="J132" s="391">
        <v>0</v>
      </c>
      <c r="K132" s="315">
        <v>100</v>
      </c>
      <c r="L132" s="315">
        <v>0</v>
      </c>
    </row>
    <row r="133" spans="1:13" s="315" customFormat="1" x14ac:dyDescent="0.25">
      <c r="A133" s="393"/>
      <c r="B133" s="395" t="s">
        <v>1615</v>
      </c>
      <c r="C133" s="310"/>
      <c r="D133" s="310"/>
      <c r="E133" s="310">
        <v>20000</v>
      </c>
      <c r="F133" s="310"/>
      <c r="G133" s="310"/>
      <c r="H133" s="310"/>
      <c r="J133" s="391">
        <v>0</v>
      </c>
      <c r="K133" s="315">
        <v>100</v>
      </c>
      <c r="M133" s="315">
        <v>20000</v>
      </c>
    </row>
    <row r="134" spans="1:13" s="315" customFormat="1" x14ac:dyDescent="0.25">
      <c r="A134" s="383" t="s">
        <v>1207</v>
      </c>
      <c r="B134" s="395" t="s">
        <v>1609</v>
      </c>
      <c r="C134" s="310">
        <v>20000</v>
      </c>
      <c r="D134" s="310"/>
      <c r="E134" s="310"/>
      <c r="F134" s="310"/>
      <c r="G134" s="310" t="s">
        <v>2519</v>
      </c>
      <c r="H134" s="310"/>
      <c r="I134" s="315">
        <v>0</v>
      </c>
      <c r="J134" s="391">
        <v>0</v>
      </c>
      <c r="K134" s="315">
        <v>100</v>
      </c>
      <c r="L134" s="315">
        <v>0</v>
      </c>
    </row>
    <row r="135" spans="1:13" s="315" customFormat="1" ht="34.5" x14ac:dyDescent="0.25">
      <c r="A135" s="398" t="s">
        <v>2548</v>
      </c>
      <c r="B135" s="395" t="s">
        <v>1616</v>
      </c>
      <c r="C135" s="310">
        <v>2745161</v>
      </c>
      <c r="D135" s="310"/>
      <c r="E135" s="310"/>
      <c r="F135" s="310"/>
      <c r="G135" s="310" t="s">
        <v>2519</v>
      </c>
      <c r="H135" s="310" t="s">
        <v>2633</v>
      </c>
      <c r="I135" s="315">
        <v>0</v>
      </c>
      <c r="J135" s="391">
        <v>0</v>
      </c>
      <c r="K135" s="315">
        <v>100</v>
      </c>
      <c r="L135" s="315">
        <v>0</v>
      </c>
    </row>
    <row r="136" spans="1:13" s="315" customFormat="1" x14ac:dyDescent="0.25">
      <c r="A136" s="393" t="s">
        <v>1580</v>
      </c>
      <c r="B136" s="395" t="s">
        <v>1617</v>
      </c>
      <c r="C136" s="310">
        <v>3576896</v>
      </c>
      <c r="D136" s="310"/>
      <c r="E136" s="310"/>
      <c r="F136" s="310"/>
      <c r="G136" s="310" t="s">
        <v>1578</v>
      </c>
      <c r="H136" s="310" t="s">
        <v>2633</v>
      </c>
      <c r="I136" s="315">
        <v>0</v>
      </c>
      <c r="J136" s="391">
        <v>0</v>
      </c>
      <c r="K136" s="315">
        <v>100</v>
      </c>
      <c r="L136" s="315">
        <v>0</v>
      </c>
    </row>
    <row r="137" spans="1:13" s="315" customFormat="1" x14ac:dyDescent="0.25">
      <c r="A137" s="383" t="s">
        <v>323</v>
      </c>
      <c r="B137" s="395" t="s">
        <v>1618</v>
      </c>
      <c r="C137" s="310">
        <v>2000000</v>
      </c>
      <c r="D137" s="310"/>
      <c r="E137" s="310"/>
      <c r="F137" s="310"/>
      <c r="G137" s="310" t="s">
        <v>2519</v>
      </c>
      <c r="H137" s="310"/>
      <c r="I137" s="315">
        <v>0</v>
      </c>
      <c r="J137" s="391">
        <v>0</v>
      </c>
      <c r="K137" s="315">
        <v>100</v>
      </c>
      <c r="L137" s="315">
        <v>0</v>
      </c>
    </row>
    <row r="138" spans="1:13" s="315" customFormat="1" x14ac:dyDescent="0.25">
      <c r="A138" s="383" t="s">
        <v>1574</v>
      </c>
      <c r="B138" s="395" t="s">
        <v>1588</v>
      </c>
      <c r="C138" s="310">
        <v>248200</v>
      </c>
      <c r="D138" s="310"/>
      <c r="E138" s="310"/>
      <c r="F138" s="310"/>
      <c r="G138" s="310" t="s">
        <v>1578</v>
      </c>
      <c r="H138" s="310"/>
      <c r="I138" s="315">
        <v>0</v>
      </c>
      <c r="J138" s="391">
        <v>0</v>
      </c>
      <c r="K138" s="315">
        <v>100</v>
      </c>
      <c r="L138" s="315">
        <v>0</v>
      </c>
    </row>
    <row r="139" spans="1:13" s="315" customFormat="1" x14ac:dyDescent="0.25">
      <c r="A139" s="393"/>
      <c r="B139" s="401" t="s">
        <v>1619</v>
      </c>
      <c r="C139" s="310"/>
      <c r="D139" s="310"/>
      <c r="E139" s="310"/>
      <c r="F139" s="310"/>
      <c r="G139" s="310"/>
      <c r="H139" s="310"/>
      <c r="I139" s="315">
        <v>0</v>
      </c>
      <c r="J139" s="391">
        <v>0</v>
      </c>
      <c r="K139" s="315">
        <v>100</v>
      </c>
      <c r="L139" s="315">
        <v>0</v>
      </c>
    </row>
    <row r="140" spans="1:13" s="315" customFormat="1" x14ac:dyDescent="0.25">
      <c r="A140" s="393" t="s">
        <v>1580</v>
      </c>
      <c r="B140" s="394" t="s">
        <v>1620</v>
      </c>
      <c r="C140" s="310">
        <v>2250384</v>
      </c>
      <c r="D140" s="310"/>
      <c r="E140" s="310"/>
      <c r="F140" s="310"/>
      <c r="G140" s="310" t="s">
        <v>1578</v>
      </c>
      <c r="H140" s="310" t="s">
        <v>2633</v>
      </c>
      <c r="I140" s="315">
        <v>0</v>
      </c>
      <c r="J140" s="391">
        <v>0</v>
      </c>
      <c r="K140" s="315">
        <v>100</v>
      </c>
      <c r="L140" s="315">
        <v>0</v>
      </c>
    </row>
    <row r="141" spans="1:13" s="315" customFormat="1" ht="31.5" x14ac:dyDescent="0.25">
      <c r="A141" s="398" t="s">
        <v>1621</v>
      </c>
      <c r="B141" s="394" t="s">
        <v>1622</v>
      </c>
      <c r="C141" s="310">
        <v>1800000</v>
      </c>
      <c r="D141" s="310"/>
      <c r="E141" s="310"/>
      <c r="F141" s="310"/>
      <c r="G141" s="310"/>
      <c r="H141" s="310"/>
      <c r="I141" s="315">
        <v>0</v>
      </c>
      <c r="J141" s="391">
        <v>0</v>
      </c>
      <c r="K141" s="315">
        <v>100</v>
      </c>
      <c r="L141" s="315">
        <v>0</v>
      </c>
    </row>
    <row r="142" spans="1:13" s="315" customFormat="1" x14ac:dyDescent="0.25">
      <c r="A142" s="383" t="s">
        <v>323</v>
      </c>
      <c r="B142" s="394" t="s">
        <v>2549</v>
      </c>
      <c r="C142" s="310">
        <v>1842198</v>
      </c>
      <c r="D142" s="310"/>
      <c r="E142" s="310"/>
      <c r="F142" s="310"/>
      <c r="G142" s="310" t="s">
        <v>2519</v>
      </c>
      <c r="H142" s="310" t="s">
        <v>2633</v>
      </c>
      <c r="I142" s="315">
        <v>0</v>
      </c>
      <c r="J142" s="391">
        <v>0</v>
      </c>
      <c r="K142" s="315">
        <v>100</v>
      </c>
      <c r="L142" s="315">
        <v>0</v>
      </c>
    </row>
    <row r="143" spans="1:13" s="315" customFormat="1" x14ac:dyDescent="0.25">
      <c r="A143" s="393"/>
      <c r="B143" s="394" t="s">
        <v>1623</v>
      </c>
      <c r="C143" s="310"/>
      <c r="D143" s="310"/>
      <c r="E143" s="310"/>
      <c r="F143" s="310"/>
      <c r="G143" s="310"/>
      <c r="H143" s="310"/>
      <c r="J143" s="391">
        <v>0</v>
      </c>
      <c r="K143" s="315">
        <v>100</v>
      </c>
    </row>
    <row r="144" spans="1:13" s="315" customFormat="1" ht="31.5" x14ac:dyDescent="0.25">
      <c r="A144" s="393" t="s">
        <v>323</v>
      </c>
      <c r="B144" s="402" t="s">
        <v>1624</v>
      </c>
      <c r="C144" s="310">
        <v>4985000</v>
      </c>
      <c r="D144" s="310"/>
      <c r="E144" s="310"/>
      <c r="F144" s="310"/>
      <c r="G144" s="310" t="s">
        <v>1578</v>
      </c>
      <c r="H144" s="310" t="s">
        <v>2633</v>
      </c>
      <c r="I144" s="315">
        <v>0</v>
      </c>
      <c r="J144" s="391">
        <v>0</v>
      </c>
      <c r="K144" s="315">
        <v>100</v>
      </c>
      <c r="L144" s="315">
        <v>0</v>
      </c>
    </row>
    <row r="145" spans="1:12" s="315" customFormat="1" ht="31.5" x14ac:dyDescent="0.25">
      <c r="A145" s="393" t="s">
        <v>1574</v>
      </c>
      <c r="B145" s="402" t="s">
        <v>1625</v>
      </c>
      <c r="C145" s="310">
        <v>1720000</v>
      </c>
      <c r="D145" s="310"/>
      <c r="E145" s="310"/>
      <c r="F145" s="310">
        <v>1</v>
      </c>
      <c r="G145" s="310" t="s">
        <v>2519</v>
      </c>
      <c r="H145" s="310"/>
      <c r="I145" s="315">
        <v>0</v>
      </c>
      <c r="J145" s="391">
        <v>0</v>
      </c>
      <c r="K145" s="315">
        <v>100</v>
      </c>
      <c r="L145" s="315">
        <v>0</v>
      </c>
    </row>
    <row r="146" spans="1:12" s="315" customFormat="1" ht="18.75" x14ac:dyDescent="0.25">
      <c r="A146" s="393" t="s">
        <v>2542</v>
      </c>
      <c r="B146" s="394" t="s">
        <v>1626</v>
      </c>
      <c r="C146" s="310"/>
      <c r="D146" s="310"/>
      <c r="E146" s="310"/>
      <c r="F146" s="310"/>
      <c r="G146" s="310"/>
      <c r="H146" s="310"/>
      <c r="I146" s="315">
        <v>0</v>
      </c>
      <c r="J146" s="391">
        <v>0</v>
      </c>
      <c r="K146" s="315">
        <v>0</v>
      </c>
      <c r="L146" s="315">
        <v>100</v>
      </c>
    </row>
    <row r="147" spans="1:12" s="315" customFormat="1" x14ac:dyDescent="0.25">
      <c r="A147" s="393"/>
      <c r="B147" s="394" t="s">
        <v>1627</v>
      </c>
      <c r="C147" s="310"/>
      <c r="D147" s="310"/>
      <c r="E147" s="310" t="s">
        <v>1608</v>
      </c>
      <c r="F147" s="310"/>
      <c r="G147" s="310"/>
      <c r="H147" s="310"/>
      <c r="I147" s="315">
        <v>0</v>
      </c>
      <c r="J147" s="391">
        <v>0</v>
      </c>
      <c r="K147" s="315">
        <v>0</v>
      </c>
      <c r="L147" s="315">
        <v>100</v>
      </c>
    </row>
    <row r="148" spans="1:12" s="315" customFormat="1" ht="31.5" x14ac:dyDescent="0.25">
      <c r="A148" s="393" t="s">
        <v>1628</v>
      </c>
      <c r="B148" s="394" t="s">
        <v>1629</v>
      </c>
      <c r="C148" s="310">
        <v>144800</v>
      </c>
      <c r="D148" s="310"/>
      <c r="E148" s="310"/>
      <c r="F148" s="310"/>
      <c r="G148" s="310" t="s">
        <v>2519</v>
      </c>
      <c r="H148" s="310"/>
      <c r="I148" s="315">
        <v>0</v>
      </c>
      <c r="J148" s="391">
        <v>0</v>
      </c>
      <c r="K148" s="315">
        <v>0</v>
      </c>
      <c r="L148" s="315">
        <v>100</v>
      </c>
    </row>
    <row r="149" spans="1:12" s="315" customFormat="1" x14ac:dyDescent="0.25">
      <c r="A149" s="393" t="s">
        <v>323</v>
      </c>
      <c r="B149" s="394" t="s">
        <v>2550</v>
      </c>
      <c r="C149" s="310">
        <v>1849474</v>
      </c>
      <c r="D149" s="310"/>
      <c r="E149" s="310"/>
      <c r="F149" s="310"/>
      <c r="G149" s="310" t="s">
        <v>2519</v>
      </c>
      <c r="H149" s="310" t="s">
        <v>2633</v>
      </c>
      <c r="I149" s="315">
        <v>0</v>
      </c>
      <c r="J149" s="391">
        <v>0</v>
      </c>
      <c r="K149" s="315">
        <v>0</v>
      </c>
      <c r="L149" s="315">
        <v>100</v>
      </c>
    </row>
    <row r="150" spans="1:12" s="315" customFormat="1" ht="31.5" x14ac:dyDescent="0.25">
      <c r="A150" s="383" t="s">
        <v>1628</v>
      </c>
      <c r="B150" s="394" t="s">
        <v>1629</v>
      </c>
      <c r="C150" s="310">
        <v>15005</v>
      </c>
      <c r="D150" s="310"/>
      <c r="E150" s="310"/>
      <c r="F150" s="310"/>
      <c r="G150" s="310" t="s">
        <v>2519</v>
      </c>
      <c r="H150" s="310"/>
      <c r="I150" s="315">
        <v>0</v>
      </c>
      <c r="J150" s="391">
        <v>0</v>
      </c>
      <c r="K150" s="315">
        <v>0</v>
      </c>
      <c r="L150" s="315">
        <v>100</v>
      </c>
    </row>
    <row r="151" spans="1:12" s="315" customFormat="1" ht="34.5" x14ac:dyDescent="0.25">
      <c r="A151" s="393"/>
      <c r="B151" s="394" t="s">
        <v>1630</v>
      </c>
      <c r="C151" s="310">
        <v>0</v>
      </c>
      <c r="D151" s="310"/>
      <c r="E151" s="310"/>
      <c r="F151" s="310"/>
      <c r="G151" s="310"/>
      <c r="H151" s="310" t="s">
        <v>2633</v>
      </c>
      <c r="I151" s="315">
        <v>0</v>
      </c>
      <c r="J151" s="391">
        <v>0</v>
      </c>
      <c r="K151" s="315">
        <v>0</v>
      </c>
      <c r="L151" s="315">
        <v>100</v>
      </c>
    </row>
    <row r="152" spans="1:12" s="315" customFormat="1" ht="31.5" x14ac:dyDescent="0.25">
      <c r="A152" s="393"/>
      <c r="B152" s="394" t="s">
        <v>1631</v>
      </c>
      <c r="C152" s="310">
        <v>0</v>
      </c>
      <c r="D152" s="310"/>
      <c r="E152" s="310"/>
      <c r="F152" s="310"/>
      <c r="G152" s="310"/>
      <c r="H152" s="310"/>
      <c r="I152" s="315">
        <v>0</v>
      </c>
      <c r="J152" s="391">
        <v>0</v>
      </c>
      <c r="K152" s="315">
        <v>0</v>
      </c>
      <c r="L152" s="315">
        <v>100</v>
      </c>
    </row>
    <row r="153" spans="1:12" s="315" customFormat="1" ht="31.5" x14ac:dyDescent="0.25">
      <c r="A153" s="393" t="s">
        <v>323</v>
      </c>
      <c r="B153" s="394" t="s">
        <v>1632</v>
      </c>
      <c r="C153" s="310">
        <v>325954.098360656</v>
      </c>
      <c r="D153" s="310"/>
      <c r="E153" s="310"/>
      <c r="F153" s="310"/>
      <c r="G153" s="310" t="s">
        <v>2519</v>
      </c>
      <c r="H153" s="310" t="s">
        <v>2633</v>
      </c>
      <c r="I153" s="315">
        <v>0</v>
      </c>
      <c r="J153" s="391">
        <v>0</v>
      </c>
      <c r="K153" s="315">
        <v>0</v>
      </c>
      <c r="L153" s="315">
        <v>100</v>
      </c>
    </row>
    <row r="154" spans="1:12" s="315" customFormat="1" x14ac:dyDescent="0.25">
      <c r="A154" s="25" t="s">
        <v>2782</v>
      </c>
      <c r="B154" s="394" t="s">
        <v>1633</v>
      </c>
      <c r="C154" s="310">
        <v>0</v>
      </c>
      <c r="D154" s="310"/>
      <c r="E154" s="310"/>
      <c r="F154" s="310"/>
      <c r="G154" s="310"/>
      <c r="H154" s="310"/>
      <c r="J154" s="391">
        <v>0</v>
      </c>
      <c r="L154" s="315">
        <v>100</v>
      </c>
    </row>
    <row r="155" spans="1:12" s="315" customFormat="1" x14ac:dyDescent="0.25">
      <c r="A155" s="25" t="s">
        <v>2783</v>
      </c>
      <c r="B155" s="394" t="s">
        <v>1634</v>
      </c>
      <c r="C155" s="310">
        <v>0</v>
      </c>
      <c r="D155" s="310"/>
      <c r="E155" s="310"/>
      <c r="F155" s="310"/>
      <c r="G155" s="310"/>
      <c r="H155" s="310"/>
      <c r="J155" s="391">
        <v>0</v>
      </c>
      <c r="L155" s="315">
        <v>100</v>
      </c>
    </row>
    <row r="156" spans="1:12" s="315" customFormat="1" x14ac:dyDescent="0.25">
      <c r="A156" s="383" t="s">
        <v>2542</v>
      </c>
      <c r="B156" s="394" t="s">
        <v>1635</v>
      </c>
      <c r="C156" s="310">
        <v>1361796</v>
      </c>
      <c r="D156" s="310"/>
      <c r="E156" s="310"/>
      <c r="F156" s="310"/>
      <c r="G156" s="310" t="s">
        <v>2519</v>
      </c>
      <c r="H156" s="310"/>
      <c r="I156" s="315">
        <v>0</v>
      </c>
      <c r="J156" s="391">
        <v>0</v>
      </c>
      <c r="K156" s="315">
        <v>0</v>
      </c>
      <c r="L156" s="315">
        <v>100</v>
      </c>
    </row>
    <row r="157" spans="1:12" s="315" customFormat="1" x14ac:dyDescent="0.25">
      <c r="A157" s="393"/>
      <c r="B157" s="394" t="s">
        <v>1636</v>
      </c>
      <c r="C157" s="310"/>
      <c r="D157" s="310"/>
      <c r="E157" s="310"/>
      <c r="F157" s="310"/>
      <c r="G157" s="310"/>
      <c r="H157" s="310"/>
      <c r="I157" s="315">
        <v>0</v>
      </c>
      <c r="J157" s="391">
        <v>0</v>
      </c>
      <c r="K157" s="315">
        <v>0</v>
      </c>
      <c r="L157" s="315">
        <v>100</v>
      </c>
    </row>
    <row r="158" spans="1:12" s="315" customFormat="1" x14ac:dyDescent="0.25">
      <c r="A158" s="383" t="s">
        <v>1637</v>
      </c>
      <c r="B158" s="394" t="s">
        <v>1638</v>
      </c>
      <c r="C158" s="310">
        <v>2058000</v>
      </c>
      <c r="D158" s="310"/>
      <c r="E158" s="310"/>
      <c r="F158" s="310"/>
      <c r="G158" s="310" t="s">
        <v>2519</v>
      </c>
      <c r="H158" s="310"/>
      <c r="I158" s="315">
        <v>0</v>
      </c>
      <c r="J158" s="391">
        <v>0</v>
      </c>
      <c r="K158" s="315">
        <v>0</v>
      </c>
      <c r="L158" s="315">
        <v>100</v>
      </c>
    </row>
    <row r="159" spans="1:12" s="315" customFormat="1" x14ac:dyDescent="0.25">
      <c r="A159" s="393"/>
      <c r="B159" s="402" t="s">
        <v>1595</v>
      </c>
      <c r="C159" s="310">
        <v>0</v>
      </c>
      <c r="D159" s="310"/>
      <c r="E159" s="310" t="s">
        <v>1639</v>
      </c>
      <c r="F159" s="310"/>
      <c r="G159" s="310"/>
      <c r="H159" s="310"/>
      <c r="I159" s="315">
        <v>0</v>
      </c>
      <c r="J159" s="391">
        <v>0</v>
      </c>
      <c r="K159" s="315">
        <v>0</v>
      </c>
      <c r="L159" s="315">
        <v>100</v>
      </c>
    </row>
    <row r="160" spans="1:12" s="315" customFormat="1" x14ac:dyDescent="0.25">
      <c r="A160" s="393" t="s">
        <v>323</v>
      </c>
      <c r="B160" s="402" t="s">
        <v>1640</v>
      </c>
      <c r="C160" s="310">
        <v>500000</v>
      </c>
      <c r="D160" s="310"/>
      <c r="E160" s="310" t="s">
        <v>1639</v>
      </c>
      <c r="F160" s="310"/>
      <c r="G160" s="310" t="s">
        <v>2519</v>
      </c>
      <c r="H160" s="310" t="s">
        <v>2633</v>
      </c>
      <c r="I160" s="315">
        <v>0</v>
      </c>
      <c r="J160" s="391">
        <v>0</v>
      </c>
      <c r="K160" s="315">
        <v>0</v>
      </c>
      <c r="L160" s="315">
        <v>100</v>
      </c>
    </row>
    <row r="161" spans="1:14" s="315" customFormat="1" x14ac:dyDescent="0.25">
      <c r="A161" s="393" t="s">
        <v>323</v>
      </c>
      <c r="B161" s="402" t="s">
        <v>2551</v>
      </c>
      <c r="C161" s="310">
        <v>0</v>
      </c>
      <c r="D161" s="310"/>
      <c r="E161" s="310"/>
      <c r="F161" s="310"/>
      <c r="G161" s="310"/>
      <c r="H161" s="310" t="s">
        <v>2633</v>
      </c>
      <c r="I161" s="315">
        <v>0</v>
      </c>
      <c r="J161" s="391">
        <v>0</v>
      </c>
      <c r="K161" s="315">
        <v>0</v>
      </c>
      <c r="L161" s="315">
        <v>100</v>
      </c>
    </row>
    <row r="162" spans="1:14" s="315" customFormat="1" x14ac:dyDescent="0.25">
      <c r="A162" s="393"/>
      <c r="B162" s="402" t="s">
        <v>1641</v>
      </c>
      <c r="C162" s="310">
        <v>0</v>
      </c>
      <c r="D162" s="310"/>
      <c r="E162" s="310"/>
      <c r="F162" s="310"/>
      <c r="G162" s="310"/>
      <c r="H162" s="310"/>
      <c r="I162" s="315">
        <v>0</v>
      </c>
      <c r="J162" s="391">
        <v>0</v>
      </c>
      <c r="K162" s="315">
        <v>0</v>
      </c>
      <c r="L162" s="315">
        <v>100</v>
      </c>
    </row>
    <row r="163" spans="1:14" s="315" customFormat="1" ht="31.5" x14ac:dyDescent="0.25">
      <c r="A163" s="393" t="s">
        <v>1580</v>
      </c>
      <c r="B163" s="394" t="s">
        <v>1642</v>
      </c>
      <c r="C163" s="310">
        <v>1200000</v>
      </c>
      <c r="D163" s="310"/>
      <c r="E163" s="310"/>
      <c r="F163" s="310"/>
      <c r="G163" s="310" t="s">
        <v>2519</v>
      </c>
      <c r="H163" s="310"/>
      <c r="I163" s="315">
        <v>0</v>
      </c>
      <c r="J163" s="391">
        <v>0</v>
      </c>
      <c r="K163" s="315">
        <v>0</v>
      </c>
      <c r="L163" s="315">
        <v>100</v>
      </c>
    </row>
    <row r="164" spans="1:14" s="315" customFormat="1" x14ac:dyDescent="0.25">
      <c r="A164" s="393" t="s">
        <v>2542</v>
      </c>
      <c r="B164" s="394" t="s">
        <v>1643</v>
      </c>
      <c r="C164" s="310"/>
      <c r="D164" s="310"/>
      <c r="E164" s="310">
        <v>200000</v>
      </c>
      <c r="F164" s="310"/>
      <c r="G164" s="310"/>
      <c r="H164" s="310"/>
      <c r="J164" s="391">
        <v>0</v>
      </c>
      <c r="K164" s="315">
        <v>0</v>
      </c>
      <c r="L164" s="315">
        <v>100</v>
      </c>
    </row>
    <row r="165" spans="1:14" s="315" customFormat="1" ht="31.5" x14ac:dyDescent="0.25">
      <c r="A165" s="393" t="s">
        <v>1580</v>
      </c>
      <c r="B165" s="394" t="s">
        <v>1644</v>
      </c>
      <c r="C165" s="310">
        <v>595619</v>
      </c>
      <c r="D165" s="310"/>
      <c r="E165" s="310" t="s">
        <v>1639</v>
      </c>
      <c r="F165" s="310"/>
      <c r="G165" s="310" t="s">
        <v>2519</v>
      </c>
      <c r="H165" s="310"/>
      <c r="I165" s="315">
        <v>0</v>
      </c>
      <c r="J165" s="391">
        <v>0</v>
      </c>
      <c r="K165" s="315">
        <v>0</v>
      </c>
      <c r="L165" s="315">
        <v>100</v>
      </c>
      <c r="M165" s="315">
        <v>595619</v>
      </c>
    </row>
    <row r="166" spans="1:14" s="315" customFormat="1" x14ac:dyDescent="0.25">
      <c r="A166" s="393" t="s">
        <v>323</v>
      </c>
      <c r="B166" s="394" t="s">
        <v>1645</v>
      </c>
      <c r="C166" s="310">
        <v>0</v>
      </c>
      <c r="D166" s="310"/>
      <c r="E166" s="310"/>
      <c r="F166" s="310"/>
      <c r="G166" s="310"/>
      <c r="H166" s="310"/>
      <c r="I166" s="315">
        <v>0</v>
      </c>
      <c r="J166" s="391">
        <v>0</v>
      </c>
      <c r="K166" s="315">
        <v>0</v>
      </c>
      <c r="L166" s="315">
        <v>100</v>
      </c>
    </row>
    <row r="167" spans="1:14" s="315" customFormat="1" x14ac:dyDescent="0.25">
      <c r="A167" s="393"/>
      <c r="B167" s="394" t="s">
        <v>1646</v>
      </c>
      <c r="C167" s="310"/>
      <c r="D167" s="310"/>
      <c r="E167" s="310"/>
      <c r="F167" s="310"/>
      <c r="G167" s="310"/>
      <c r="H167" s="310"/>
      <c r="I167" s="315">
        <v>0</v>
      </c>
      <c r="J167" s="391">
        <v>0</v>
      </c>
      <c r="K167" s="315">
        <v>0</v>
      </c>
      <c r="L167" s="315">
        <v>100</v>
      </c>
    </row>
    <row r="168" spans="1:14" s="315" customFormat="1" x14ac:dyDescent="0.25">
      <c r="A168" s="393" t="s">
        <v>1580</v>
      </c>
      <c r="B168" s="394" t="s">
        <v>1647</v>
      </c>
      <c r="C168" s="310">
        <v>3570</v>
      </c>
      <c r="D168" s="310"/>
      <c r="E168" s="310"/>
      <c r="F168" s="310"/>
      <c r="G168" s="310" t="s">
        <v>2519</v>
      </c>
      <c r="H168" s="310" t="s">
        <v>2633</v>
      </c>
      <c r="I168" s="315">
        <v>0</v>
      </c>
      <c r="J168" s="391">
        <v>0</v>
      </c>
      <c r="K168" s="315">
        <v>0</v>
      </c>
      <c r="L168" s="315">
        <v>100</v>
      </c>
    </row>
    <row r="169" spans="1:14" s="315" customFormat="1" ht="31.5" x14ac:dyDescent="0.25">
      <c r="A169" s="393" t="s">
        <v>1580</v>
      </c>
      <c r="B169" s="394" t="s">
        <v>1648</v>
      </c>
      <c r="C169" s="310">
        <v>2600000</v>
      </c>
      <c r="D169" s="310"/>
      <c r="E169" s="310"/>
      <c r="F169" s="310"/>
      <c r="G169" s="310" t="s">
        <v>2519</v>
      </c>
      <c r="H169" s="310" t="s">
        <v>2633</v>
      </c>
      <c r="I169" s="315">
        <v>0</v>
      </c>
      <c r="J169" s="391">
        <v>0</v>
      </c>
      <c r="K169" s="315">
        <v>0</v>
      </c>
      <c r="L169" s="315">
        <v>100</v>
      </c>
    </row>
    <row r="170" spans="1:14" s="315" customFormat="1" ht="31.5" x14ac:dyDescent="0.25">
      <c r="A170" s="393" t="s">
        <v>2542</v>
      </c>
      <c r="B170" s="395" t="s">
        <v>1649</v>
      </c>
      <c r="C170" s="310"/>
      <c r="D170" s="310"/>
      <c r="E170" s="310">
        <v>0</v>
      </c>
      <c r="F170" s="310"/>
      <c r="G170" s="310"/>
      <c r="H170" s="310"/>
      <c r="J170" s="391">
        <v>0</v>
      </c>
      <c r="K170" s="315">
        <v>0</v>
      </c>
      <c r="L170" s="315">
        <v>100</v>
      </c>
      <c r="N170" s="315">
        <v>0</v>
      </c>
    </row>
    <row r="171" spans="1:14" s="315" customFormat="1" ht="31.5" x14ac:dyDescent="0.25">
      <c r="A171" s="400" t="s">
        <v>1650</v>
      </c>
      <c r="B171" s="395" t="s">
        <v>1651</v>
      </c>
      <c r="C171" s="310">
        <v>0</v>
      </c>
      <c r="D171" s="310"/>
      <c r="E171" s="310"/>
      <c r="F171" s="310"/>
      <c r="G171" s="310"/>
      <c r="H171" s="310"/>
      <c r="I171" s="315">
        <v>0</v>
      </c>
      <c r="J171" s="391">
        <v>0</v>
      </c>
      <c r="K171" s="315">
        <v>0</v>
      </c>
      <c r="L171" s="315">
        <v>100</v>
      </c>
    </row>
    <row r="172" spans="1:14" s="315" customFormat="1" x14ac:dyDescent="0.25">
      <c r="A172" s="393" t="s">
        <v>2542</v>
      </c>
      <c r="B172" s="395" t="s">
        <v>1652</v>
      </c>
      <c r="C172" s="310">
        <v>500000</v>
      </c>
      <c r="D172" s="310"/>
      <c r="E172" s="310"/>
      <c r="F172" s="310"/>
      <c r="G172" s="310" t="s">
        <v>2519</v>
      </c>
      <c r="H172" s="310" t="s">
        <v>2633</v>
      </c>
      <c r="I172" s="315">
        <v>0</v>
      </c>
      <c r="J172" s="391">
        <v>0</v>
      </c>
      <c r="K172" s="315">
        <v>0</v>
      </c>
      <c r="L172" s="315">
        <v>100</v>
      </c>
    </row>
    <row r="173" spans="1:14" s="315" customFormat="1" x14ac:dyDescent="0.25">
      <c r="A173" s="393" t="s">
        <v>2552</v>
      </c>
      <c r="B173" s="395" t="s">
        <v>1653</v>
      </c>
      <c r="C173" s="310">
        <v>300000</v>
      </c>
      <c r="D173" s="310"/>
      <c r="E173" s="310"/>
      <c r="F173" s="310"/>
      <c r="G173" s="310" t="s">
        <v>2519</v>
      </c>
      <c r="H173" s="310"/>
      <c r="I173" s="315">
        <v>0</v>
      </c>
      <c r="J173" s="391">
        <v>0</v>
      </c>
      <c r="K173" s="315">
        <v>0</v>
      </c>
      <c r="L173" s="315">
        <v>100</v>
      </c>
    </row>
    <row r="174" spans="1:14" s="315" customFormat="1" x14ac:dyDescent="0.25">
      <c r="A174" s="393" t="s">
        <v>323</v>
      </c>
      <c r="B174" s="395" t="s">
        <v>1654</v>
      </c>
      <c r="C174" s="310">
        <v>200000</v>
      </c>
      <c r="D174" s="310"/>
      <c r="E174" s="310"/>
      <c r="F174" s="310"/>
      <c r="G174" s="310" t="s">
        <v>2519</v>
      </c>
      <c r="H174" s="310"/>
      <c r="I174" s="315">
        <v>0</v>
      </c>
      <c r="J174" s="391">
        <v>0</v>
      </c>
      <c r="K174" s="315">
        <v>0</v>
      </c>
      <c r="L174" s="315">
        <v>100</v>
      </c>
    </row>
    <row r="175" spans="1:14" s="315" customFormat="1" x14ac:dyDescent="0.25">
      <c r="A175" s="383" t="s">
        <v>2542</v>
      </c>
      <c r="B175" s="394" t="s">
        <v>1655</v>
      </c>
      <c r="C175" s="310">
        <v>800000</v>
      </c>
      <c r="D175" s="310"/>
      <c r="E175" s="310"/>
      <c r="F175" s="310"/>
      <c r="G175" s="310" t="s">
        <v>2519</v>
      </c>
      <c r="H175" s="310" t="s">
        <v>2553</v>
      </c>
      <c r="I175" s="315">
        <v>0</v>
      </c>
      <c r="J175" s="391">
        <v>0</v>
      </c>
      <c r="K175" s="315">
        <v>0</v>
      </c>
      <c r="L175" s="315">
        <v>100</v>
      </c>
    </row>
    <row r="176" spans="1:14" s="315" customFormat="1" x14ac:dyDescent="0.25">
      <c r="A176" s="393" t="s">
        <v>1580</v>
      </c>
      <c r="B176" s="394" t="s">
        <v>1656</v>
      </c>
      <c r="C176" s="310">
        <v>200000</v>
      </c>
      <c r="D176" s="310"/>
      <c r="E176" s="310"/>
      <c r="F176" s="310"/>
      <c r="G176" s="310" t="s">
        <v>2519</v>
      </c>
      <c r="H176" s="310" t="s">
        <v>2633</v>
      </c>
      <c r="I176" s="315">
        <v>0</v>
      </c>
      <c r="J176" s="315">
        <v>0</v>
      </c>
      <c r="K176" s="315">
        <v>0</v>
      </c>
      <c r="L176" s="315">
        <v>100</v>
      </c>
    </row>
    <row r="177" spans="1:16" s="315" customFormat="1" x14ac:dyDescent="0.25">
      <c r="A177" s="25" t="s">
        <v>2781</v>
      </c>
      <c r="B177" s="395" t="s">
        <v>1657</v>
      </c>
      <c r="C177" s="310"/>
      <c r="D177" s="310"/>
      <c r="E177" s="310">
        <v>8000000</v>
      </c>
      <c r="F177" s="310"/>
      <c r="G177" s="310"/>
      <c r="H177" s="310"/>
      <c r="K177" s="315">
        <v>0</v>
      </c>
      <c r="L177" s="315">
        <v>100</v>
      </c>
      <c r="M177" s="315">
        <v>2000000</v>
      </c>
      <c r="N177" s="315">
        <v>4000000</v>
      </c>
      <c r="O177" s="315">
        <v>2000000</v>
      </c>
    </row>
    <row r="178" spans="1:16" s="315" customFormat="1" ht="31.5" x14ac:dyDescent="0.25">
      <c r="A178" s="393" t="s">
        <v>1580</v>
      </c>
      <c r="B178" s="394" t="s">
        <v>1658</v>
      </c>
      <c r="C178" s="310">
        <v>8000000</v>
      </c>
      <c r="D178" s="310"/>
      <c r="E178" s="310"/>
      <c r="F178" s="310"/>
      <c r="G178" s="310" t="s">
        <v>1578</v>
      </c>
      <c r="H178" s="310" t="s">
        <v>2633</v>
      </c>
      <c r="I178" s="315">
        <v>0</v>
      </c>
      <c r="J178" s="315">
        <v>0</v>
      </c>
      <c r="K178" s="315">
        <v>0</v>
      </c>
      <c r="L178" s="315">
        <v>100</v>
      </c>
    </row>
    <row r="179" spans="1:16" s="315" customFormat="1" x14ac:dyDescent="0.25">
      <c r="A179" s="25" t="s">
        <v>351</v>
      </c>
      <c r="B179" s="394" t="s">
        <v>1659</v>
      </c>
      <c r="C179" s="310">
        <v>0</v>
      </c>
      <c r="D179" s="310"/>
      <c r="E179" s="310"/>
      <c r="F179" s="310"/>
      <c r="G179" s="310"/>
      <c r="H179" s="310"/>
      <c r="I179" s="315">
        <v>0</v>
      </c>
      <c r="J179" s="315">
        <v>0</v>
      </c>
      <c r="K179" s="315">
        <v>0</v>
      </c>
      <c r="L179" s="315">
        <v>100</v>
      </c>
    </row>
    <row r="180" spans="1:16" s="315" customFormat="1" ht="47.25" x14ac:dyDescent="0.25">
      <c r="A180" s="393" t="s">
        <v>2542</v>
      </c>
      <c r="B180" s="403" t="s">
        <v>1660</v>
      </c>
      <c r="C180" s="310">
        <v>0</v>
      </c>
      <c r="D180" s="310"/>
      <c r="E180" s="310"/>
      <c r="F180" s="310"/>
      <c r="G180" s="310"/>
      <c r="H180" s="310"/>
      <c r="I180" s="315">
        <v>0</v>
      </c>
      <c r="J180" s="315">
        <v>0</v>
      </c>
      <c r="K180" s="315">
        <v>0</v>
      </c>
      <c r="L180" s="315">
        <v>100</v>
      </c>
      <c r="M180" s="315">
        <v>6000000</v>
      </c>
      <c r="N180" s="315">
        <v>0</v>
      </c>
    </row>
    <row r="181" spans="1:16" s="315" customFormat="1" ht="31.5" x14ac:dyDescent="0.25">
      <c r="A181" s="393" t="s">
        <v>1661</v>
      </c>
      <c r="B181" s="403" t="s">
        <v>1662</v>
      </c>
      <c r="C181" s="310">
        <v>174500</v>
      </c>
      <c r="D181" s="310"/>
      <c r="E181" s="310"/>
      <c r="F181" s="310"/>
      <c r="G181" s="310" t="s">
        <v>1578</v>
      </c>
      <c r="H181" s="310" t="s">
        <v>2634</v>
      </c>
      <c r="I181" s="315">
        <v>0</v>
      </c>
      <c r="J181" s="315">
        <v>0</v>
      </c>
      <c r="K181" s="315">
        <v>0</v>
      </c>
      <c r="L181" s="315">
        <v>100</v>
      </c>
      <c r="M181" s="315">
        <v>0</v>
      </c>
      <c r="O181" s="315">
        <v>174500</v>
      </c>
    </row>
    <row r="182" spans="1:16" s="315" customFormat="1" ht="31.5" x14ac:dyDescent="0.25">
      <c r="A182" s="393" t="s">
        <v>2542</v>
      </c>
      <c r="B182" s="403" t="s">
        <v>1663</v>
      </c>
      <c r="C182" s="310">
        <v>300000</v>
      </c>
      <c r="D182" s="310"/>
      <c r="E182" s="310"/>
      <c r="F182" s="310"/>
      <c r="G182" s="310" t="s">
        <v>2519</v>
      </c>
      <c r="H182" s="310" t="s">
        <v>2633</v>
      </c>
      <c r="I182" s="315">
        <v>0</v>
      </c>
      <c r="J182" s="315">
        <v>0</v>
      </c>
      <c r="K182" s="315">
        <v>0</v>
      </c>
      <c r="L182" s="315">
        <v>100</v>
      </c>
      <c r="M182" s="315">
        <v>300000</v>
      </c>
    </row>
    <row r="183" spans="1:16" s="315" customFormat="1" x14ac:dyDescent="0.25">
      <c r="A183" s="393" t="s">
        <v>1207</v>
      </c>
      <c r="B183" s="403" t="s">
        <v>1664</v>
      </c>
      <c r="C183" s="310">
        <v>2000000</v>
      </c>
      <c r="D183" s="310"/>
      <c r="E183" s="310"/>
      <c r="F183" s="310"/>
      <c r="G183" s="310" t="s">
        <v>2519</v>
      </c>
      <c r="H183" s="310"/>
      <c r="I183" s="315">
        <v>0</v>
      </c>
      <c r="J183" s="315">
        <v>0</v>
      </c>
      <c r="K183" s="315">
        <v>0</v>
      </c>
      <c r="L183" s="315">
        <v>100</v>
      </c>
      <c r="N183" s="315">
        <v>2000000</v>
      </c>
    </row>
    <row r="184" spans="1:16" x14ac:dyDescent="0.25">
      <c r="A184" s="383" t="s">
        <v>1580</v>
      </c>
      <c r="B184" s="404" t="s">
        <v>1665</v>
      </c>
      <c r="C184" s="307">
        <v>0</v>
      </c>
      <c r="G184" s="307" t="s">
        <v>2519</v>
      </c>
      <c r="H184" s="310" t="s">
        <v>2633</v>
      </c>
      <c r="I184" s="315">
        <v>0</v>
      </c>
      <c r="J184" s="315">
        <v>0</v>
      </c>
      <c r="K184" s="315">
        <v>0</v>
      </c>
      <c r="L184" s="315">
        <v>100</v>
      </c>
      <c r="O184" s="313">
        <v>0</v>
      </c>
    </row>
    <row r="185" spans="1:16" s="315" customFormat="1" ht="31.5" x14ac:dyDescent="0.25">
      <c r="A185" s="393" t="s">
        <v>1580</v>
      </c>
      <c r="B185" s="395" t="s">
        <v>1666</v>
      </c>
      <c r="C185" s="310">
        <v>0</v>
      </c>
      <c r="D185" s="310"/>
      <c r="E185" s="310"/>
      <c r="F185" s="310"/>
      <c r="G185" s="310" t="s">
        <v>2519</v>
      </c>
      <c r="H185" s="310" t="s">
        <v>2633</v>
      </c>
      <c r="I185" s="315">
        <v>0</v>
      </c>
      <c r="J185" s="315">
        <v>0</v>
      </c>
      <c r="K185" s="315">
        <v>0</v>
      </c>
      <c r="L185" s="315">
        <v>100</v>
      </c>
      <c r="O185" s="315">
        <v>0</v>
      </c>
    </row>
    <row r="186" spans="1:16" s="315" customFormat="1" ht="31.5" x14ac:dyDescent="0.25">
      <c r="A186" s="393" t="s">
        <v>1580</v>
      </c>
      <c r="B186" s="395" t="s">
        <v>1667</v>
      </c>
      <c r="C186" s="310">
        <v>0</v>
      </c>
      <c r="D186" s="310"/>
      <c r="E186" s="310"/>
      <c r="F186" s="310"/>
      <c r="G186" s="310" t="s">
        <v>2519</v>
      </c>
      <c r="H186" s="310" t="s">
        <v>2633</v>
      </c>
      <c r="I186" s="315">
        <v>0</v>
      </c>
      <c r="J186" s="315">
        <v>0</v>
      </c>
      <c r="K186" s="315">
        <v>0</v>
      </c>
      <c r="L186" s="315">
        <v>100</v>
      </c>
      <c r="O186" s="315">
        <v>0</v>
      </c>
    </row>
    <row r="187" spans="1:16" s="315" customFormat="1" x14ac:dyDescent="0.25">
      <c r="A187" s="383" t="s">
        <v>323</v>
      </c>
      <c r="B187" s="395" t="s">
        <v>1668</v>
      </c>
      <c r="C187" s="310">
        <v>0</v>
      </c>
      <c r="D187" s="310"/>
      <c r="E187" s="310"/>
      <c r="F187" s="310"/>
      <c r="G187" s="310" t="s">
        <v>2519</v>
      </c>
      <c r="H187" s="310" t="s">
        <v>2633</v>
      </c>
      <c r="I187" s="315">
        <v>0</v>
      </c>
      <c r="J187" s="315">
        <v>0</v>
      </c>
      <c r="K187" s="315">
        <v>0</v>
      </c>
      <c r="L187" s="315">
        <v>100</v>
      </c>
      <c r="O187" s="315">
        <v>0</v>
      </c>
    </row>
    <row r="188" spans="1:16" s="315" customFormat="1" x14ac:dyDescent="0.25">
      <c r="A188" s="393" t="s">
        <v>1580</v>
      </c>
      <c r="B188" s="395" t="s">
        <v>1669</v>
      </c>
      <c r="C188" s="310">
        <v>2000000</v>
      </c>
      <c r="D188" s="310"/>
      <c r="E188" s="310"/>
      <c r="F188" s="310"/>
      <c r="G188" s="310" t="s">
        <v>2519</v>
      </c>
      <c r="H188" s="310" t="s">
        <v>2633</v>
      </c>
      <c r="I188" s="315">
        <v>0</v>
      </c>
      <c r="J188" s="315">
        <v>0</v>
      </c>
      <c r="K188" s="315">
        <v>0</v>
      </c>
      <c r="L188" s="315">
        <v>100</v>
      </c>
      <c r="O188" s="315">
        <v>2000000</v>
      </c>
    </row>
    <row r="189" spans="1:16" s="315" customFormat="1" x14ac:dyDescent="0.25">
      <c r="A189" s="393" t="s">
        <v>1580</v>
      </c>
      <c r="B189" s="395" t="s">
        <v>1670</v>
      </c>
      <c r="C189" s="310">
        <v>500000</v>
      </c>
      <c r="D189" s="310"/>
      <c r="E189" s="310"/>
      <c r="F189" s="310"/>
      <c r="G189" s="310" t="s">
        <v>2519</v>
      </c>
      <c r="H189" s="310" t="s">
        <v>2633</v>
      </c>
      <c r="I189" s="315">
        <v>0</v>
      </c>
      <c r="J189" s="315">
        <v>0</v>
      </c>
      <c r="K189" s="315">
        <v>0</v>
      </c>
      <c r="L189" s="315">
        <v>100</v>
      </c>
      <c r="P189" s="315">
        <v>500000</v>
      </c>
    </row>
    <row r="190" spans="1:16" s="315" customFormat="1" x14ac:dyDescent="0.25">
      <c r="A190" s="393" t="s">
        <v>1580</v>
      </c>
      <c r="B190" s="395" t="s">
        <v>1671</v>
      </c>
      <c r="C190" s="310">
        <v>0</v>
      </c>
      <c r="D190" s="310"/>
      <c r="E190" s="310"/>
      <c r="F190" s="310"/>
      <c r="G190" s="310" t="s">
        <v>2519</v>
      </c>
      <c r="H190" s="310" t="s">
        <v>2633</v>
      </c>
      <c r="I190" s="315">
        <v>0</v>
      </c>
      <c r="J190" s="315">
        <v>0</v>
      </c>
      <c r="K190" s="315">
        <v>0</v>
      </c>
      <c r="L190" s="315">
        <v>100</v>
      </c>
      <c r="P190" s="315">
        <v>0</v>
      </c>
    </row>
    <row r="191" spans="1:16" s="315" customFormat="1" x14ac:dyDescent="0.25">
      <c r="A191" s="393" t="s">
        <v>1672</v>
      </c>
      <c r="B191" s="395" t="s">
        <v>1673</v>
      </c>
      <c r="C191" s="310">
        <v>300000</v>
      </c>
      <c r="D191" s="310"/>
      <c r="E191" s="310"/>
      <c r="F191" s="310"/>
      <c r="G191" s="310" t="s">
        <v>2519</v>
      </c>
      <c r="H191" s="310" t="s">
        <v>2633</v>
      </c>
      <c r="I191" s="315">
        <v>0</v>
      </c>
      <c r="J191" s="315">
        <v>0</v>
      </c>
      <c r="K191" s="315">
        <v>0</v>
      </c>
      <c r="L191" s="315">
        <v>100</v>
      </c>
      <c r="M191" s="315">
        <v>300000</v>
      </c>
    </row>
    <row r="192" spans="1:16" s="315" customFormat="1" x14ac:dyDescent="0.25">
      <c r="A192" s="393" t="s">
        <v>1672</v>
      </c>
      <c r="B192" s="395" t="s">
        <v>1674</v>
      </c>
      <c r="C192" s="310">
        <v>2000000</v>
      </c>
      <c r="D192" s="310"/>
      <c r="E192" s="310"/>
      <c r="F192" s="310"/>
      <c r="G192" s="310" t="s">
        <v>2519</v>
      </c>
      <c r="H192" s="310" t="s">
        <v>2633</v>
      </c>
      <c r="I192" s="315">
        <v>0</v>
      </c>
      <c r="J192" s="315">
        <v>0</v>
      </c>
      <c r="K192" s="315">
        <v>0</v>
      </c>
      <c r="L192" s="315">
        <v>100</v>
      </c>
      <c r="N192" s="315">
        <v>2000000</v>
      </c>
    </row>
    <row r="193" spans="1:16" s="315" customFormat="1" ht="47.25" x14ac:dyDescent="0.25">
      <c r="A193" s="393" t="s">
        <v>1580</v>
      </c>
      <c r="B193" s="395" t="s">
        <v>1675</v>
      </c>
      <c r="C193" s="310">
        <v>11525500</v>
      </c>
      <c r="D193" s="310"/>
      <c r="E193" s="310"/>
      <c r="F193" s="310"/>
      <c r="G193" s="310" t="s">
        <v>2519</v>
      </c>
      <c r="H193" s="310" t="s">
        <v>2633</v>
      </c>
      <c r="I193" s="315">
        <v>0</v>
      </c>
      <c r="J193" s="315">
        <v>0</v>
      </c>
      <c r="K193" s="315">
        <v>0</v>
      </c>
      <c r="L193" s="315">
        <v>100</v>
      </c>
      <c r="M193" s="315">
        <v>6000000</v>
      </c>
      <c r="N193" s="315">
        <v>5552500</v>
      </c>
    </row>
    <row r="194" spans="1:16" s="315" customFormat="1" ht="31.5" x14ac:dyDescent="0.25">
      <c r="A194" s="393" t="s">
        <v>2542</v>
      </c>
      <c r="B194" s="395" t="s">
        <v>1676</v>
      </c>
      <c r="C194" s="310"/>
      <c r="D194" s="310"/>
      <c r="E194" s="310">
        <v>0</v>
      </c>
      <c r="F194" s="310"/>
      <c r="G194" s="310"/>
      <c r="H194" s="310" t="s">
        <v>2554</v>
      </c>
      <c r="K194" s="315">
        <v>0</v>
      </c>
      <c r="L194" s="315">
        <v>100</v>
      </c>
    </row>
    <row r="195" spans="1:16" s="315" customFormat="1" ht="31.5" x14ac:dyDescent="0.25">
      <c r="A195" s="383" t="s">
        <v>323</v>
      </c>
      <c r="B195" s="395" t="s">
        <v>1677</v>
      </c>
      <c r="C195" s="310">
        <v>0</v>
      </c>
      <c r="D195" s="310"/>
      <c r="E195" s="310"/>
      <c r="F195" s="310"/>
      <c r="G195" s="310"/>
      <c r="H195" s="310" t="s">
        <v>2555</v>
      </c>
      <c r="I195" s="315">
        <v>0</v>
      </c>
      <c r="J195" s="315">
        <v>0</v>
      </c>
      <c r="K195" s="315">
        <v>0</v>
      </c>
      <c r="L195" s="315">
        <v>100</v>
      </c>
      <c r="M195" s="315">
        <v>30000000</v>
      </c>
      <c r="N195" s="315">
        <v>30000000</v>
      </c>
      <c r="O195" s="315">
        <v>30000000</v>
      </c>
      <c r="P195" s="315">
        <v>0</v>
      </c>
    </row>
    <row r="196" spans="1:16" s="315" customFormat="1" ht="63" x14ac:dyDescent="0.25">
      <c r="A196" s="393" t="s">
        <v>2542</v>
      </c>
      <c r="B196" s="395" t="s">
        <v>1678</v>
      </c>
      <c r="C196" s="310">
        <v>20000000</v>
      </c>
      <c r="D196" s="310"/>
      <c r="E196" s="310">
        <v>20000000</v>
      </c>
      <c r="F196" s="310"/>
      <c r="G196" s="310"/>
      <c r="H196" s="310" t="s">
        <v>2554</v>
      </c>
      <c r="K196" s="315">
        <v>0</v>
      </c>
      <c r="L196" s="315">
        <v>100</v>
      </c>
      <c r="M196" s="315">
        <v>9000000</v>
      </c>
      <c r="N196" s="315">
        <v>9000000</v>
      </c>
      <c r="O196" s="315">
        <v>2000000</v>
      </c>
    </row>
    <row r="197" spans="1:16" s="315" customFormat="1" x14ac:dyDescent="0.25">
      <c r="A197" s="393"/>
      <c r="B197" s="395"/>
      <c r="C197" s="310"/>
      <c r="D197" s="310"/>
      <c r="E197" s="310"/>
      <c r="F197" s="310"/>
      <c r="G197" s="310"/>
      <c r="H197" s="310"/>
      <c r="I197" s="315">
        <v>0</v>
      </c>
      <c r="J197" s="315">
        <v>0</v>
      </c>
      <c r="K197" s="315">
        <v>0</v>
      </c>
      <c r="L197" s="315">
        <v>100</v>
      </c>
    </row>
    <row r="198" spans="1:16" s="315" customFormat="1" x14ac:dyDescent="0.25">
      <c r="A198" s="393" t="s">
        <v>2542</v>
      </c>
      <c r="B198" s="395" t="s">
        <v>1679</v>
      </c>
      <c r="C198" s="310">
        <v>3000000</v>
      </c>
      <c r="D198" s="310"/>
      <c r="E198" s="310">
        <v>3000000</v>
      </c>
      <c r="F198" s="310"/>
      <c r="G198" s="310"/>
      <c r="H198" s="310" t="s">
        <v>2556</v>
      </c>
      <c r="K198" s="315">
        <v>0</v>
      </c>
      <c r="L198" s="315">
        <v>100</v>
      </c>
      <c r="O198" s="315">
        <v>3000000</v>
      </c>
    </row>
    <row r="199" spans="1:16" s="315" customFormat="1" x14ac:dyDescent="0.25">
      <c r="A199" s="393"/>
      <c r="B199" s="395"/>
      <c r="C199" s="310"/>
      <c r="D199" s="310"/>
      <c r="E199" s="310"/>
      <c r="F199" s="310"/>
      <c r="G199" s="310"/>
      <c r="H199" s="310"/>
      <c r="I199" s="315">
        <v>0</v>
      </c>
      <c r="J199" s="315">
        <v>0</v>
      </c>
      <c r="K199" s="315">
        <v>0</v>
      </c>
      <c r="L199" s="315">
        <v>100</v>
      </c>
    </row>
    <row r="200" spans="1:16" x14ac:dyDescent="0.25">
      <c r="E200" s="307">
        <f>SUM(E91:E199)</f>
        <v>38467665</v>
      </c>
    </row>
  </sheetData>
  <mergeCells count="9">
    <mergeCell ref="F8:F9"/>
    <mergeCell ref="G8:G9"/>
    <mergeCell ref="I8:L8"/>
    <mergeCell ref="M8:P8"/>
    <mergeCell ref="A8:A9"/>
    <mergeCell ref="B8:B9"/>
    <mergeCell ref="C8:C9"/>
    <mergeCell ref="D8:D9"/>
    <mergeCell ref="E8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gvn</vt:lpstr>
      <vt:lpstr>agri</vt:lpstr>
      <vt:lpstr>medical</vt:lpstr>
      <vt:lpstr>teti</vt:lpstr>
      <vt:lpstr>Road</vt:lpstr>
      <vt:lpstr>lands</vt:lpstr>
      <vt:lpstr>economic planning</vt:lpstr>
      <vt:lpstr>social</vt:lpstr>
      <vt:lpstr>water</vt:lpstr>
      <vt:lpstr>finance</vt:lpstr>
      <vt:lpstr>education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TREASURY</dc:creator>
  <cp:lastModifiedBy>BUDGET DPT</cp:lastModifiedBy>
  <dcterms:created xsi:type="dcterms:W3CDTF">2016-08-11T07:55:57Z</dcterms:created>
  <dcterms:modified xsi:type="dcterms:W3CDTF">2017-07-11T07:34:24Z</dcterms:modified>
</cp:coreProperties>
</file>